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7315" windowHeight="12045" tabRatio="822" activeTab="0"/>
  </bookViews>
  <sheets>
    <sheet name="Proj file" sheetId="1" r:id="rId1"/>
    <sheet name="Risks Issues" sheetId="2" r:id="rId2"/>
    <sheet name="JLCB dec" sheetId="3" r:id="rId3"/>
    <sheet name="Plan Op" sheetId="4" r:id="rId4"/>
    <sheet name="Audit Action Plan" sheetId="5" r:id="rId5"/>
  </sheets>
  <externalReferences>
    <externalReference r:id="rId8"/>
  </externalReferences>
  <definedNames>
    <definedName name="ANNEE_DE_REFERENCE">'Proj file'!$B$21</definedName>
    <definedName name="CODE_PROJET">'Proj file'!$B$4</definedName>
    <definedName name="INTITULE_PROJET">'Proj file'!$B$3</definedName>
    <definedName name="_xlnm.Print_Area" localSheetId="2">'JLCB dec'!$A$1:$J$56</definedName>
    <definedName name="_xlnm.Print_Area" localSheetId="1">'Risks Issues'!$A$1:$K$23</definedName>
    <definedName name="statut">'Plan Op'!$AH$12:$AH$158</definedName>
    <definedName name="Today">'Proj file'!$B$23</definedName>
    <definedName name="TRIMESTRE_DE_REFERENCE">'Proj file'!$B$22</definedName>
  </definedNames>
  <calcPr fullCalcOnLoad="1"/>
</workbook>
</file>

<file path=xl/comments5.xml><?xml version="1.0" encoding="utf-8"?>
<comments xmlns="http://schemas.openxmlformats.org/spreadsheetml/2006/main">
  <authors>
    <author>DEMOULIN, Marie</author>
    <author>Rebecca Scheps</author>
  </authors>
  <commentList>
    <comment ref="D2" authorId="0">
      <text>
        <r>
          <rPr>
            <b/>
            <sz val="9"/>
            <rFont val="Tahoma"/>
            <family val="2"/>
          </rPr>
          <t>CTB:</t>
        </r>
        <r>
          <rPr>
            <sz val="9"/>
            <rFont val="Tahoma"/>
            <family val="2"/>
          </rPr>
          <t xml:space="preserve">
* Link to do with first sheet of MONOP/MOPA
* put as sheet "yellow" after MSE</t>
        </r>
      </text>
    </comment>
    <comment ref="A8" authorId="0">
      <text>
        <r>
          <rPr>
            <b/>
            <sz val="9"/>
            <rFont val="Tahoma"/>
            <family val="2"/>
          </rPr>
          <t>CTB:</t>
        </r>
        <r>
          <rPr>
            <sz val="9"/>
            <rFont val="Tahoma"/>
            <family val="2"/>
          </rPr>
          <t xml:space="preserve">
For Representation: code REP, for Headquater: code HQ</t>
        </r>
      </text>
    </comment>
    <comment ref="C8" authorId="1">
      <text>
        <r>
          <rPr>
            <b/>
            <sz val="9"/>
            <rFont val="Tahoma"/>
            <family val="2"/>
          </rPr>
          <t>CTB:</t>
        </r>
        <r>
          <rPr>
            <sz val="9"/>
            <rFont val="Tahoma"/>
            <family val="2"/>
          </rPr>
          <t xml:space="preserve">
Mention the audit report reference linked to the observation
Either the order form reference for project's audit (eg: BXL1291-BDI 001-2014) or the title of the audit report for the other types of audits (eg: REP &amp; Projets RWA Août 2013)</t>
        </r>
      </text>
    </comment>
    <comment ref="D8" authorId="0">
      <text>
        <r>
          <rPr>
            <b/>
            <sz val="9"/>
            <rFont val="Tahoma"/>
            <family val="2"/>
          </rPr>
          <t xml:space="preserve">CTB:
</t>
        </r>
        <r>
          <rPr>
            <sz val="9"/>
            <rFont val="Tahoma"/>
            <family val="2"/>
          </rPr>
          <t>Which firm has drafted the report?</t>
        </r>
      </text>
    </comment>
    <comment ref="E8" authorId="0">
      <text>
        <r>
          <rPr>
            <b/>
            <sz val="9"/>
            <rFont val="Tahoma"/>
            <family val="2"/>
          </rPr>
          <t>CTB:</t>
        </r>
        <r>
          <rPr>
            <sz val="9"/>
            <rFont val="Tahoma"/>
            <family val="2"/>
          </rPr>
          <t xml:space="preserve">
If the firm is different from BTC's external control bodies or the framework contract. Empty field. Select "Other" in the audit firm column and precise the firm's name.                           </t>
        </r>
      </text>
    </comment>
    <comment ref="J8" authorId="1">
      <text>
        <r>
          <rPr>
            <b/>
            <sz val="9"/>
            <rFont val="Tahoma"/>
            <family val="2"/>
          </rPr>
          <t>CTB:</t>
        </r>
        <r>
          <rPr>
            <sz val="9"/>
            <rFont val="Tahoma"/>
            <family val="2"/>
          </rPr>
          <t xml:space="preserve">
Fill in a function not a name.</t>
        </r>
      </text>
    </comment>
    <comment ref="N8" authorId="0">
      <text>
        <r>
          <rPr>
            <b/>
            <sz val="9"/>
            <rFont val="Tahoma"/>
            <family val="2"/>
          </rPr>
          <t xml:space="preserve">CTB:
- Open: </t>
        </r>
        <r>
          <rPr>
            <sz val="9"/>
            <rFont val="Tahoma"/>
            <family val="2"/>
          </rPr>
          <t>no action taken.</t>
        </r>
        <r>
          <rPr>
            <b/>
            <sz val="9"/>
            <rFont val="Tahoma"/>
            <family val="2"/>
          </rPr>
          <t xml:space="preserve">
- Ongoing: </t>
        </r>
        <r>
          <rPr>
            <sz val="9"/>
            <rFont val="Tahoma"/>
            <family val="2"/>
          </rPr>
          <t>partially implemented, comment the actions still open in the previous field and mention a new deadline if necessary for those actions.</t>
        </r>
        <r>
          <rPr>
            <b/>
            <sz val="9"/>
            <rFont val="Tahoma"/>
            <family val="2"/>
          </rPr>
          <t xml:space="preserve">
- Closed: </t>
        </r>
        <r>
          <rPr>
            <sz val="9"/>
            <rFont val="Tahoma"/>
            <family val="2"/>
          </rPr>
          <t>corrective action fully implemented.</t>
        </r>
        <r>
          <rPr>
            <b/>
            <sz val="9"/>
            <rFont val="Tahoma"/>
            <family val="2"/>
          </rPr>
          <t xml:space="preserve">
</t>
        </r>
        <r>
          <rPr>
            <sz val="9"/>
            <rFont val="Tahoma"/>
            <family val="2"/>
          </rPr>
          <t xml:space="preserve">- </t>
        </r>
        <r>
          <rPr>
            <b/>
            <sz val="9"/>
            <rFont val="Tahoma"/>
            <family val="2"/>
          </rPr>
          <t xml:space="preserve">Abandoned: </t>
        </r>
        <r>
          <rPr>
            <sz val="9"/>
            <rFont val="Tahoma"/>
            <family val="2"/>
          </rPr>
          <t>In case of abandonment, the reasons have to be explained as well as the way that the risks are taken into account and reduced to an acceptable level. To mention in the previous field (still to implement/comments)</t>
        </r>
      </text>
    </comment>
    <comment ref="A9" authorId="1">
      <text>
        <r>
          <rPr>
            <b/>
            <sz val="9"/>
            <rFont val="Tahoma"/>
            <family val="2"/>
          </rPr>
          <t>CTB:</t>
        </r>
        <r>
          <rPr>
            <sz val="9"/>
            <rFont val="Tahoma"/>
            <family val="2"/>
          </rPr>
          <t xml:space="preserve">
Pour la représentation mettre le code REP, pour le siège le code HQ</t>
        </r>
      </text>
    </comment>
    <comment ref="A10" authorId="1">
      <text>
        <r>
          <rPr>
            <b/>
            <sz val="9"/>
            <rFont val="Tahoma"/>
            <family val="2"/>
          </rPr>
          <t>CTB:</t>
        </r>
        <r>
          <rPr>
            <sz val="9"/>
            <rFont val="Tahoma"/>
            <family val="2"/>
          </rPr>
          <t xml:space="preserve">
Pour la représentation mettre le code REP, pour le siège le code HQ</t>
        </r>
      </text>
    </comment>
    <comment ref="C10" authorId="1">
      <text>
        <r>
          <rPr>
            <b/>
            <sz val="9"/>
            <rFont val="Tahoma"/>
            <family val="2"/>
          </rPr>
          <t>CTB:</t>
        </r>
        <r>
          <rPr>
            <sz val="9"/>
            <rFont val="Tahoma"/>
            <family val="2"/>
          </rPr>
          <t xml:space="preserve">
Soit le numéro du bon de commande pour les audits projets (ex: BXL1291-BDI 001-2014) ou le titre du rapport pour les autres audits (ex: REP &amp; Projets RWA Août 2013)</t>
        </r>
      </text>
    </comment>
    <comment ref="A11" authorId="1">
      <text>
        <r>
          <rPr>
            <b/>
            <sz val="9"/>
            <rFont val="Tahoma"/>
            <family val="2"/>
          </rPr>
          <t>CTB:</t>
        </r>
        <r>
          <rPr>
            <sz val="9"/>
            <rFont val="Tahoma"/>
            <family val="2"/>
          </rPr>
          <t xml:space="preserve">
Pour la représentation mettre le code REP, pour le siège le code HQ</t>
        </r>
      </text>
    </comment>
    <comment ref="C11" authorId="1">
      <text>
        <r>
          <rPr>
            <b/>
            <sz val="9"/>
            <rFont val="Tahoma"/>
            <family val="2"/>
          </rPr>
          <t>CTB:</t>
        </r>
        <r>
          <rPr>
            <sz val="9"/>
            <rFont val="Tahoma"/>
            <family val="2"/>
          </rPr>
          <t xml:space="preserve">
Soit le numéro du bon de commande pour les audits projets (ex: BXL1291-BDI 001-2014) ou le titre du rapport pour les autres audits (ex: REP &amp; Projets RWA Août 2013)</t>
        </r>
      </text>
    </comment>
    <comment ref="A12" authorId="1">
      <text>
        <r>
          <rPr>
            <b/>
            <sz val="9"/>
            <rFont val="Tahoma"/>
            <family val="2"/>
          </rPr>
          <t>CTB:</t>
        </r>
        <r>
          <rPr>
            <sz val="9"/>
            <rFont val="Tahoma"/>
            <family val="2"/>
          </rPr>
          <t xml:space="preserve">
Pour la représentation mettre le code REP, pour le siège le code HQ</t>
        </r>
      </text>
    </comment>
    <comment ref="C12" authorId="1">
      <text>
        <r>
          <rPr>
            <b/>
            <sz val="9"/>
            <rFont val="Tahoma"/>
            <family val="2"/>
          </rPr>
          <t>CTB:</t>
        </r>
        <r>
          <rPr>
            <sz val="9"/>
            <rFont val="Tahoma"/>
            <family val="2"/>
          </rPr>
          <t xml:space="preserve">
Soit le numéro du bon de commande pour les audits projets (ex: BXL1291-BDI 001-2014) ou le titre du rapport pour les autres audits (ex: REP &amp; Projets RWA Août 2013)</t>
        </r>
      </text>
    </comment>
    <comment ref="A13" authorId="1">
      <text>
        <r>
          <rPr>
            <b/>
            <sz val="9"/>
            <rFont val="Tahoma"/>
            <family val="2"/>
          </rPr>
          <t>CTB:</t>
        </r>
        <r>
          <rPr>
            <sz val="9"/>
            <rFont val="Tahoma"/>
            <family val="2"/>
          </rPr>
          <t xml:space="preserve">
Pour la représentation mettre le code REP, pour le siège le code HQ</t>
        </r>
      </text>
    </comment>
    <comment ref="C13" authorId="1">
      <text>
        <r>
          <rPr>
            <b/>
            <sz val="9"/>
            <rFont val="Tahoma"/>
            <family val="2"/>
          </rPr>
          <t>CTB:</t>
        </r>
        <r>
          <rPr>
            <sz val="9"/>
            <rFont val="Tahoma"/>
            <family val="2"/>
          </rPr>
          <t xml:space="preserve">
Soit le numéro du bon de commande pour les audits projets (ex: BXL1291-BDI 001-2014) ou le titre du rapport pour les autres audits (ex: REP &amp; Projets RWA Août 2013)</t>
        </r>
      </text>
    </comment>
    <comment ref="A14" authorId="1">
      <text>
        <r>
          <rPr>
            <b/>
            <sz val="9"/>
            <rFont val="Tahoma"/>
            <family val="2"/>
          </rPr>
          <t>CTB:</t>
        </r>
        <r>
          <rPr>
            <sz val="9"/>
            <rFont val="Tahoma"/>
            <family val="2"/>
          </rPr>
          <t xml:space="preserve">
Pour la représentation mettre le code REP, pour le siège le code HQ</t>
        </r>
      </text>
    </comment>
    <comment ref="C14" authorId="1">
      <text>
        <r>
          <rPr>
            <b/>
            <sz val="9"/>
            <rFont val="Tahoma"/>
            <family val="2"/>
          </rPr>
          <t>CTB:</t>
        </r>
        <r>
          <rPr>
            <sz val="9"/>
            <rFont val="Tahoma"/>
            <family val="2"/>
          </rPr>
          <t xml:space="preserve">
Soit le numéro du bon de commande pour les audits projets (ex: BXL1291-BDI 001-2014) ou le titre du rapport pour les autres audits (ex: REP &amp; Projets RWA Août 2013)</t>
        </r>
      </text>
    </comment>
    <comment ref="A15" authorId="1">
      <text>
        <r>
          <rPr>
            <b/>
            <sz val="9"/>
            <rFont val="Tahoma"/>
            <family val="2"/>
          </rPr>
          <t>CTB:</t>
        </r>
        <r>
          <rPr>
            <sz val="9"/>
            <rFont val="Tahoma"/>
            <family val="2"/>
          </rPr>
          <t xml:space="preserve">
Pour la représentation mettre le code REP, pour le siège le code HQ</t>
        </r>
      </text>
    </comment>
    <comment ref="A16" authorId="1">
      <text>
        <r>
          <rPr>
            <b/>
            <sz val="9"/>
            <rFont val="Tahoma"/>
            <family val="2"/>
          </rPr>
          <t>CTB:</t>
        </r>
        <r>
          <rPr>
            <sz val="9"/>
            <rFont val="Tahoma"/>
            <family val="2"/>
          </rPr>
          <t xml:space="preserve">
Pour la représentation mettre le code REP, pour le siège le code HQ</t>
        </r>
      </text>
    </comment>
    <comment ref="A21" authorId="1">
      <text>
        <r>
          <rPr>
            <b/>
            <sz val="9"/>
            <rFont val="Tahoma"/>
            <family val="2"/>
          </rPr>
          <t>CTB:</t>
        </r>
        <r>
          <rPr>
            <sz val="9"/>
            <rFont val="Tahoma"/>
            <family val="2"/>
          </rPr>
          <t xml:space="preserve">
Pour la représentation mettre le code REP, pour le siège le code HQ</t>
        </r>
      </text>
    </comment>
  </commentList>
</comments>
</file>

<file path=xl/sharedStrings.xml><?xml version="1.0" encoding="utf-8"?>
<sst xmlns="http://schemas.openxmlformats.org/spreadsheetml/2006/main" count="529" uniqueCount="349">
  <si>
    <r>
      <rPr>
        <sz val="12"/>
        <color indexed="9"/>
        <rFont val="Calibri"/>
        <family val="2"/>
      </rPr>
      <t>Country</t>
    </r>
  </si>
  <si>
    <r>
      <rPr>
        <sz val="12"/>
        <color indexed="9"/>
        <rFont val="Calibri"/>
        <family val="2"/>
      </rPr>
      <t>PROJECT NAME</t>
    </r>
  </si>
  <si>
    <r>
      <rPr>
        <sz val="12"/>
        <color indexed="9"/>
        <rFont val="Calibri"/>
        <family val="2"/>
      </rPr>
      <t>PROJECT CODE</t>
    </r>
  </si>
  <si>
    <r>
      <rPr>
        <sz val="12"/>
        <color indexed="9"/>
        <rFont val="Calibri"/>
        <family val="2"/>
      </rPr>
      <t>INTERVENTION ZONE</t>
    </r>
  </si>
  <si>
    <r>
      <rPr>
        <sz val="12"/>
        <color indexed="9"/>
        <rFont val="Calibri"/>
        <family val="2"/>
      </rPr>
      <t>BUDGET</t>
    </r>
  </si>
  <si>
    <r>
      <rPr>
        <sz val="12"/>
        <color indexed="9"/>
        <rFont val="Calibri"/>
        <family val="2"/>
      </rPr>
      <t>PARTNER INSTITUTION</t>
    </r>
  </si>
  <si>
    <r>
      <rPr>
        <sz val="12"/>
        <color indexed="9"/>
        <rFont val="Calibri"/>
        <family val="2"/>
      </rPr>
      <t>DATE OF SPECIFIC AGREEMENT</t>
    </r>
  </si>
  <si>
    <r>
      <rPr>
        <sz val="12"/>
        <color indexed="9"/>
        <rFont val="Calibri"/>
        <family val="2"/>
      </rPr>
      <t>PROJECT END</t>
    </r>
  </si>
  <si>
    <r>
      <rPr>
        <sz val="12"/>
        <color indexed="9"/>
        <rFont val="Calibri"/>
        <family val="2"/>
      </rPr>
      <t>EXPIRY SPEC AGR</t>
    </r>
  </si>
  <si>
    <r>
      <rPr>
        <sz val="12"/>
        <color indexed="9"/>
        <rFont val="Calibri"/>
        <family val="2"/>
      </rPr>
      <t>DURATION (MONTHS)</t>
    </r>
  </si>
  <si>
    <r>
      <rPr>
        <sz val="12"/>
        <color indexed="9"/>
        <rFont val="Calibri"/>
        <family val="2"/>
      </rPr>
      <t>TARGET GROUPS</t>
    </r>
  </si>
  <si>
    <r>
      <rPr>
        <sz val="12"/>
        <color indexed="9"/>
        <rFont val="Calibri"/>
        <family val="2"/>
      </rPr>
      <t>GO</t>
    </r>
  </si>
  <si>
    <r>
      <rPr>
        <sz val="12"/>
        <color indexed="9"/>
        <rFont val="Calibri"/>
        <family val="2"/>
      </rPr>
      <t>SOs</t>
    </r>
  </si>
  <si>
    <r>
      <rPr>
        <sz val="12"/>
        <color indexed="9"/>
        <rFont val="Calibri"/>
        <family val="2"/>
      </rPr>
      <t>RESULTS</t>
    </r>
  </si>
  <si>
    <r>
      <rPr>
        <b/>
        <sz val="18"/>
        <color indexed="56"/>
        <rFont val="Arial"/>
        <family val="2"/>
      </rPr>
      <t>PARAMETRES</t>
    </r>
  </si>
  <si>
    <r>
      <rPr>
        <b/>
        <sz val="10"/>
        <color indexed="9"/>
        <rFont val="Arial"/>
        <family val="2"/>
      </rPr>
      <t>YEAR OF REFERENCE</t>
    </r>
  </si>
  <si>
    <r>
      <rPr>
        <b/>
        <sz val="10"/>
        <color indexed="9"/>
        <rFont val="Arial"/>
        <family val="2"/>
      </rPr>
      <t>QUARTER OF REFERENCE</t>
    </r>
  </si>
  <si>
    <r>
      <rPr>
        <b/>
        <sz val="10"/>
        <color indexed="9"/>
        <rFont val="Arial"/>
        <family val="2"/>
      </rPr>
      <t>Date</t>
    </r>
  </si>
  <si>
    <r>
      <rPr>
        <b/>
        <sz val="18"/>
        <color indexed="56"/>
        <rFont val="Arial"/>
        <family val="2"/>
      </rPr>
      <t>CONTENT</t>
    </r>
  </si>
  <si>
    <r>
      <rPr>
        <u val="single"/>
        <sz val="10"/>
        <color indexed="12"/>
        <rFont val="Arial"/>
        <family val="2"/>
      </rPr>
      <t>Organisation chart</t>
    </r>
  </si>
  <si>
    <r>
      <rPr>
        <u val="single"/>
        <sz val="10"/>
        <color indexed="12"/>
        <rFont val="Arial"/>
        <family val="2"/>
      </rPr>
      <t>Risk and issues management</t>
    </r>
  </si>
  <si>
    <r>
      <rPr>
        <u val="single"/>
        <sz val="10"/>
        <color indexed="12"/>
        <rFont val="Arial"/>
        <family val="2"/>
      </rPr>
      <t>Follow-up decisions JLCB</t>
    </r>
  </si>
  <si>
    <r>
      <rPr>
        <u val="single"/>
        <sz val="10"/>
        <color indexed="12"/>
        <rFont val="Arial"/>
        <family val="2"/>
      </rPr>
      <t>Execution Agreements and Financing Agreements</t>
    </r>
  </si>
  <si>
    <r>
      <rPr>
        <u val="single"/>
        <sz val="10"/>
        <color indexed="12"/>
        <rFont val="Arial"/>
        <family val="2"/>
      </rPr>
      <t>Human Resources</t>
    </r>
  </si>
  <si>
    <r>
      <rPr>
        <u val="single"/>
        <sz val="10"/>
        <color indexed="12"/>
        <rFont val="Arial"/>
        <family val="2"/>
      </rPr>
      <t>Narrative</t>
    </r>
  </si>
  <si>
    <r>
      <rPr>
        <u val="single"/>
        <sz val="10"/>
        <color indexed="12"/>
        <rFont val="Arial"/>
        <family val="2"/>
      </rPr>
      <t>Operational planning &amp; follow-up</t>
    </r>
  </si>
  <si>
    <r>
      <rPr>
        <u val="single"/>
        <sz val="10"/>
        <color indexed="12"/>
        <rFont val="Arial"/>
        <family val="2"/>
      </rPr>
      <t>POP excerpt</t>
    </r>
  </si>
  <si>
    <r>
      <rPr>
        <u val="single"/>
        <sz val="10"/>
        <color indexed="12"/>
        <rFont val="Arial"/>
        <family val="2"/>
      </rPr>
      <t>Monitoring &amp; Evaluation matrix</t>
    </r>
  </si>
  <si>
    <r>
      <rPr>
        <u val="single"/>
        <sz val="10"/>
        <color indexed="12"/>
        <rFont val="Arial"/>
        <family val="2"/>
      </rPr>
      <t>Financial planning</t>
    </r>
  </si>
  <si>
    <r>
      <rPr>
        <u val="single"/>
        <sz val="10"/>
        <color indexed="12"/>
        <rFont val="Arial"/>
        <family val="2"/>
      </rPr>
      <t>Detailed financial planning.</t>
    </r>
  </si>
  <si>
    <r>
      <rPr>
        <u val="single"/>
        <sz val="10"/>
        <color indexed="12"/>
        <rFont val="Arial"/>
        <family val="2"/>
      </rPr>
      <t>Summary</t>
    </r>
  </si>
  <si>
    <t>FIN</t>
  </si>
  <si>
    <t>Low</t>
  </si>
  <si>
    <t>Limited</t>
  </si>
  <si>
    <t>OP</t>
  </si>
  <si>
    <t>Medium</t>
  </si>
  <si>
    <t>Moderate</t>
  </si>
  <si>
    <t>DEV</t>
  </si>
  <si>
    <t>High</t>
  </si>
  <si>
    <t>REP</t>
  </si>
  <si>
    <r>
      <rPr>
        <sz val="11"/>
        <color indexed="8"/>
        <rFont val="Calibri"/>
        <family val="2"/>
      </rPr>
      <t>PROJECT CODE</t>
    </r>
  </si>
  <si>
    <r>
      <rPr>
        <sz val="10"/>
        <rFont val="Arial"/>
        <family val="0"/>
      </rPr>
      <t>*</t>
    </r>
  </si>
  <si>
    <r>
      <rPr>
        <sz val="10"/>
        <rFont val="Arial"/>
        <family val="0"/>
      </rPr>
      <t>Source:</t>
    </r>
  </si>
  <si>
    <r>
      <rPr>
        <sz val="11"/>
        <color indexed="8"/>
        <rFont val="Calibri"/>
        <family val="2"/>
      </rPr>
      <t>PROJECT NAME</t>
    </r>
  </si>
  <si>
    <r>
      <rPr>
        <sz val="10"/>
        <rFont val="Arial"/>
        <family val="0"/>
      </rPr>
      <t>Operational report, Results report</t>
    </r>
  </si>
  <si>
    <r>
      <rPr>
        <sz val="11"/>
        <color indexed="8"/>
        <rFont val="Calibri"/>
        <family val="2"/>
      </rPr>
      <t>YEAR OF REFERENCE</t>
    </r>
  </si>
  <si>
    <r>
      <rPr>
        <sz val="10"/>
        <rFont val="Arial"/>
        <family val="0"/>
      </rPr>
      <t>etc…</t>
    </r>
  </si>
  <si>
    <r>
      <rPr>
        <sz val="11"/>
        <color indexed="8"/>
        <rFont val="Calibri"/>
        <family val="2"/>
      </rPr>
      <t>QUARTER OF REFERENCE</t>
    </r>
  </si>
  <si>
    <r>
      <rPr>
        <b/>
        <sz val="10"/>
        <color indexed="9"/>
        <rFont val="Arial"/>
        <family val="2"/>
      </rPr>
      <t>Decision</t>
    </r>
  </si>
  <si>
    <r>
      <rPr>
        <b/>
        <sz val="11"/>
        <color indexed="9"/>
        <rFont val="Calibri"/>
        <family val="2"/>
      </rPr>
      <t xml:space="preserve">Action </t>
    </r>
  </si>
  <si>
    <r>
      <rPr>
        <b/>
        <sz val="11"/>
        <color indexed="9"/>
        <rFont val="Calibri"/>
        <family val="2"/>
      </rPr>
      <t>Follow-up</t>
    </r>
  </si>
  <si>
    <r>
      <rPr>
        <b/>
        <sz val="10"/>
        <rFont val="Calibri"/>
        <family val="2"/>
      </rPr>
      <t>N°</t>
    </r>
  </si>
  <si>
    <r>
      <rPr>
        <b/>
        <sz val="10"/>
        <rFont val="Calibri"/>
        <family val="2"/>
      </rPr>
      <t>Decision</t>
    </r>
  </si>
  <si>
    <r>
      <rPr>
        <b/>
        <sz val="10"/>
        <rFont val="Calibri"/>
        <family val="2"/>
      </rPr>
      <t>Identification period (mmm.yy)</t>
    </r>
  </si>
  <si>
    <r>
      <rPr>
        <b/>
        <sz val="10"/>
        <rFont val="Calibri"/>
        <family val="2"/>
      </rPr>
      <t>Source*</t>
    </r>
  </si>
  <si>
    <r>
      <rPr>
        <b/>
        <sz val="10"/>
        <rFont val="Calibri"/>
        <family val="2"/>
      </rPr>
      <t>Actor</t>
    </r>
  </si>
  <si>
    <r>
      <rPr>
        <b/>
        <sz val="10"/>
        <rFont val="Calibri"/>
        <family val="2"/>
      </rPr>
      <t>Action(s)</t>
    </r>
  </si>
  <si>
    <r>
      <rPr>
        <b/>
        <sz val="10"/>
        <rFont val="Calibri"/>
        <family val="2"/>
      </rPr>
      <t>Resp.</t>
    </r>
  </si>
  <si>
    <r>
      <rPr>
        <b/>
        <sz val="10"/>
        <rFont val="Calibri"/>
        <family val="2"/>
      </rPr>
      <t>Deadline</t>
    </r>
  </si>
  <si>
    <r>
      <rPr>
        <b/>
        <sz val="10"/>
        <rFont val="Calibri"/>
        <family val="2"/>
      </rPr>
      <t>Progress</t>
    </r>
  </si>
  <si>
    <r>
      <rPr>
        <b/>
        <sz val="10"/>
        <rFont val="Calibri"/>
        <family val="2"/>
      </rPr>
      <t>Status</t>
    </r>
  </si>
  <si>
    <r>
      <rPr>
        <sz val="10"/>
        <rFont val="Arial"/>
        <family val="0"/>
      </rPr>
      <t xml:space="preserve">      </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</si>
  <si>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</si>
  <si>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</si>
  <si>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</si>
  <si>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</si>
  <si>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</si>
  <si>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</si>
  <si>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</si>
  <si>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</si>
  <si>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</si>
  <si>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</si>
  <si>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</si>
  <si>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</si>
  <si>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</si>
  <si>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</si>
  <si>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</si>
  <si>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r>
      <rPr>
        <i/>
        <sz val="10"/>
        <rFont val="Arial"/>
        <family val="2"/>
      </rPr>
      <t>Insert a line here</t>
    </r>
  </si>
  <si>
    <t>Procurement follow-up</t>
  </si>
  <si>
    <t>MTR, Backstopping, Audit, JLCB, JC</t>
  </si>
  <si>
    <t>OPS</t>
  </si>
  <si>
    <t>VIETNAM</t>
  </si>
  <si>
    <t>CAPACITY DEVELOPMENT FOR PLANNING REFORM</t>
  </si>
  <si>
    <t>VIE 1204811</t>
  </si>
  <si>
    <t>GOVERNANCE</t>
  </si>
  <si>
    <t>4,000,000 EUR</t>
  </si>
  <si>
    <t>MINISTRY OF PLANNING AND INVESTMENT</t>
  </si>
  <si>
    <t>4.2018</t>
  </si>
  <si>
    <t>48 MONTHS</t>
  </si>
  <si>
    <t>Formulation</t>
  </si>
  <si>
    <t>4.2019</t>
  </si>
  <si>
    <t>R1. The legal framework for the planning reform is improved</t>
  </si>
  <si>
    <t xml:space="preserve">R3. The  capacity of provincial authorities and 2-3 line ministries to develop, adopt and implement improved planning and M&amp;E systems is strengthened </t>
  </si>
  <si>
    <t xml:space="preserve">R4. Thecapacity of selected local (districts+ communes) authorities to develop, adopt and implement improved planningand M&amp;E systems is increased </t>
  </si>
  <si>
    <t>R2. The  capacity of MPI to support capacity development of sub-national authorities in the area of planning and M&amp;E is strengthened</t>
  </si>
  <si>
    <t>To improve the preparation and implementation of the Socio-economic Development Plan through improved planning and budgeting for pro-poor and pro-growth policies and interventions</t>
  </si>
  <si>
    <t xml:space="preserve">To strengthen the capacity of (selected) national and sub national governments in improved planning and budgeting </t>
  </si>
  <si>
    <t>MPI, line ministries, provinces and sub-provincial authorities, training insitutions</t>
  </si>
  <si>
    <r>
      <rPr>
        <sz val="11"/>
        <color indexed="8"/>
        <rFont val="Calibri"/>
        <family val="2"/>
      </rPr>
      <t>PROJECT CODE</t>
    </r>
  </si>
  <si>
    <r>
      <rPr>
        <sz val="11"/>
        <color indexed="8"/>
        <rFont val="Calibri"/>
        <family val="2"/>
      </rPr>
      <t>QUARTER OF REFERENCE</t>
    </r>
  </si>
  <si>
    <r>
      <rPr>
        <b/>
        <sz val="11"/>
        <color indexed="9"/>
        <rFont val="Calibri"/>
        <family val="2"/>
      </rPr>
      <t>Result 1</t>
    </r>
  </si>
  <si>
    <t>Legal framework developed and updated</t>
  </si>
  <si>
    <r>
      <rPr>
        <sz val="11"/>
        <color indexed="8"/>
        <rFont val="Calibri"/>
        <family val="2"/>
      </rPr>
      <t>Activity</t>
    </r>
  </si>
  <si>
    <r>
      <rPr>
        <sz val="11"/>
        <color indexed="8"/>
        <rFont val="Calibri"/>
        <family val="2"/>
      </rPr>
      <t>A01-01</t>
    </r>
  </si>
  <si>
    <t>Draft required legal and regulatory instruments</t>
  </si>
  <si>
    <r>
      <rPr>
        <sz val="11"/>
        <color indexed="8"/>
        <rFont val="Calibri"/>
        <family val="2"/>
      </rPr>
      <t>A01-02</t>
    </r>
  </si>
  <si>
    <t>Issue MPI's circular(s) on national and sub-national planning</t>
  </si>
  <si>
    <r>
      <rPr>
        <sz val="11"/>
        <color indexed="8"/>
        <rFont val="Calibri"/>
        <family val="2"/>
      </rPr>
      <t>A01-03</t>
    </r>
  </si>
  <si>
    <t>Issue MPI's circular(s) on incentives to improved planning</t>
  </si>
  <si>
    <r>
      <rPr>
        <sz val="11"/>
        <color indexed="8"/>
        <rFont val="Calibri"/>
        <family val="2"/>
      </rPr>
      <t>A01-04</t>
    </r>
  </si>
  <si>
    <t>Review and update planning guidelines based on lessons</t>
  </si>
  <si>
    <t>A01-05</t>
  </si>
  <si>
    <t>Workshops, seminars for monitoring alignment initiatives</t>
  </si>
  <si>
    <r>
      <rPr>
        <b/>
        <sz val="11"/>
        <color indexed="9"/>
        <rFont val="Calibri"/>
        <family val="2"/>
      </rPr>
      <t>Result 2</t>
    </r>
  </si>
  <si>
    <t>Increased capacity of MPI to support CD of sub-national authorities</t>
  </si>
  <si>
    <r>
      <rPr>
        <sz val="11"/>
        <color indexed="8"/>
        <rFont val="Calibri"/>
        <family val="2"/>
      </rPr>
      <t>A02-01</t>
    </r>
  </si>
  <si>
    <t>Develop shared understanding on support to CD</t>
  </si>
  <si>
    <r>
      <rPr>
        <sz val="11"/>
        <color indexed="8"/>
        <rFont val="Calibri"/>
        <family val="2"/>
      </rPr>
      <t>A02-02</t>
    </r>
  </si>
  <si>
    <t>Assessment of CD needs</t>
  </si>
  <si>
    <r>
      <rPr>
        <sz val="11"/>
        <color indexed="8"/>
        <rFont val="Calibri"/>
        <family val="2"/>
      </rPr>
      <t>A02-03</t>
    </r>
  </si>
  <si>
    <r>
      <rPr>
        <sz val="11"/>
        <color indexed="8"/>
        <rFont val="Calibri"/>
        <family val="2"/>
      </rPr>
      <t>A02-04</t>
    </r>
  </si>
  <si>
    <t>A02-05</t>
  </si>
  <si>
    <t>Carry out Capitalization Study on CD initiatives</t>
  </si>
  <si>
    <r>
      <rPr>
        <b/>
        <sz val="11"/>
        <color indexed="9"/>
        <rFont val="Calibri"/>
        <family val="2"/>
      </rPr>
      <t>Result 3</t>
    </r>
  </si>
  <si>
    <t>Increased capacity of provincial authorities and 2-3 line Ministries to adopt improved planning</t>
  </si>
  <si>
    <r>
      <rPr>
        <sz val="11"/>
        <color indexed="8"/>
        <rFont val="Calibri"/>
        <family val="2"/>
      </rPr>
      <t>A03-01</t>
    </r>
  </si>
  <si>
    <t>Basic training to Sub-national staff</t>
  </si>
  <si>
    <r>
      <rPr>
        <sz val="11"/>
        <color indexed="8"/>
        <rFont val="Calibri"/>
        <family val="2"/>
      </rPr>
      <t>A03-02</t>
    </r>
  </si>
  <si>
    <t>Draft technical guidelines &amp; Manuals</t>
  </si>
  <si>
    <r>
      <rPr>
        <sz val="11"/>
        <color indexed="8"/>
        <rFont val="Calibri"/>
        <family val="2"/>
      </rPr>
      <t>A03-03</t>
    </r>
  </si>
  <si>
    <t>Embedded Capacity Building in 5 provinces</t>
  </si>
  <si>
    <r>
      <rPr>
        <sz val="11"/>
        <color indexed="8"/>
        <rFont val="Calibri"/>
        <family val="2"/>
      </rPr>
      <t>A03-04</t>
    </r>
  </si>
  <si>
    <t>Support to Regional Integration Mechanism</t>
  </si>
  <si>
    <r>
      <rPr>
        <sz val="11"/>
        <color indexed="8"/>
        <rFont val="Calibri"/>
        <family val="2"/>
      </rPr>
      <t>A03-05</t>
    </r>
  </si>
  <si>
    <t>Basic training of key Ministries staff</t>
  </si>
  <si>
    <t>A03-06</t>
  </si>
  <si>
    <t>Core skilled planners/facilitators</t>
  </si>
  <si>
    <t>A03-07</t>
  </si>
  <si>
    <t>Develop CB strategies in selected Ministries</t>
  </si>
  <si>
    <r>
      <rPr>
        <b/>
        <sz val="11"/>
        <color indexed="9"/>
        <rFont val="Calibri"/>
        <family val="2"/>
      </rPr>
      <t>Result 4</t>
    </r>
  </si>
  <si>
    <t>Increased capacity of selected local authorities to adopt improved planning and M&amp;E systems</t>
  </si>
  <si>
    <r>
      <rPr>
        <sz val="11"/>
        <color indexed="8"/>
        <rFont val="Calibri"/>
        <family val="2"/>
      </rPr>
      <t>A04-01</t>
    </r>
  </si>
  <si>
    <t>CD strategy for improved planning in one district</t>
  </si>
  <si>
    <r>
      <rPr>
        <sz val="11"/>
        <color indexed="8"/>
        <rFont val="Calibri"/>
        <family val="2"/>
      </rPr>
      <t>A04-02</t>
    </r>
  </si>
  <si>
    <t>Support integration of SED and SDF</t>
  </si>
  <si>
    <r>
      <rPr>
        <b/>
        <sz val="11"/>
        <color indexed="8"/>
        <rFont val="Calibri"/>
        <family val="2"/>
      </rPr>
      <t>TYPE</t>
    </r>
  </si>
  <si>
    <r>
      <rPr>
        <b/>
        <sz val="8"/>
        <color indexed="8"/>
        <rFont val="Calibri"/>
        <family val="2"/>
      </rPr>
      <t>BUDGET CODE</t>
    </r>
  </si>
  <si>
    <r>
      <rPr>
        <b/>
        <sz val="11"/>
        <color indexed="8"/>
        <rFont val="Calibri"/>
        <family val="2"/>
      </rPr>
      <t>DESCRIPTION</t>
    </r>
  </si>
  <si>
    <r>
      <rPr>
        <b/>
        <sz val="11"/>
        <color indexed="8"/>
        <rFont val="Calibri"/>
        <family val="2"/>
      </rPr>
      <t>PL/UPD</t>
    </r>
  </si>
  <si>
    <r>
      <rPr>
        <b/>
        <sz val="11"/>
        <color indexed="8"/>
        <rFont val="Calibri"/>
        <family val="2"/>
      </rPr>
      <t>Start</t>
    </r>
  </si>
  <si>
    <r>
      <rPr>
        <b/>
        <sz val="11"/>
        <color indexed="8"/>
        <rFont val="Calibri"/>
        <family val="2"/>
      </rPr>
      <t>End</t>
    </r>
  </si>
  <si>
    <r>
      <rPr>
        <b/>
        <sz val="11"/>
        <color indexed="8"/>
        <rFont val="Calibri"/>
        <family val="2"/>
      </rPr>
      <t>Progress</t>
    </r>
  </si>
  <si>
    <r>
      <rPr>
        <b/>
        <sz val="11"/>
        <color indexed="8"/>
        <rFont val="Calibri"/>
        <family val="2"/>
      </rPr>
      <t>FINDINGS/RECOMMENDATIONS / PLANNING</t>
    </r>
  </si>
  <si>
    <r>
      <rPr>
        <b/>
        <sz val="9"/>
        <color indexed="8"/>
        <rFont val="Calibri"/>
        <family val="2"/>
      </rPr>
      <t>Status</t>
    </r>
  </si>
  <si>
    <t>PROJECT NAME: CAPACITY DEVELOPMENT FOR THE PLANNING REFORM</t>
  </si>
  <si>
    <t>YEAR OF REFERENCE</t>
  </si>
  <si>
    <t>Planned</t>
  </si>
  <si>
    <t>11.4.2014</t>
  </si>
  <si>
    <t>Updated</t>
  </si>
  <si>
    <t xml:space="preserve">Create core group of skilled planners in MPI </t>
  </si>
  <si>
    <t xml:space="preserve">Strengthen the MPI's current system of support to individual CD </t>
  </si>
  <si>
    <t>PMU</t>
  </si>
  <si>
    <t>start up</t>
  </si>
  <si>
    <t>asap</t>
  </si>
  <si>
    <t>Q4</t>
  </si>
  <si>
    <t xml:space="preserve">The missing article 7.3 in the EN version of the SA needs to be corrected through an exchange of letter </t>
  </si>
  <si>
    <t>MPI will initiate exchange of letter</t>
  </si>
  <si>
    <t>budget inconsistencies will be corrected by the PMU and submitted to the PSC</t>
  </si>
  <si>
    <t>report</t>
  </si>
  <si>
    <t>PMU will correct inconsistencies and resubmit to PSC</t>
  </si>
  <si>
    <t>PMU will seek clarifications from BTC on the budget revision</t>
  </si>
  <si>
    <t>PMU will prepare an OWP to be submitted to the PSC</t>
  </si>
  <si>
    <t>Delay in selection of the pilot provinces</t>
  </si>
  <si>
    <t xml:space="preserve"> Workload  delay the start of the project activities (POM, baseline, capacity assessment)</t>
  </si>
  <si>
    <t>Q1</t>
  </si>
  <si>
    <t>PROJECT CODE</t>
  </si>
  <si>
    <t>PROJECT NAME</t>
  </si>
  <si>
    <t>QUARTER OF REFERENCE</t>
  </si>
  <si>
    <t>Identification of risk or issue</t>
  </si>
  <si>
    <t>Analysis of risk or issue</t>
  </si>
  <si>
    <t>Deal with risk or issue</t>
  </si>
  <si>
    <t>Follow-up of risk or issue</t>
  </si>
  <si>
    <t>Risk description</t>
  </si>
  <si>
    <t>Period of identification</t>
  </si>
  <si>
    <t>Category</t>
  </si>
  <si>
    <t>Likelihood</t>
  </si>
  <si>
    <t>Potential impact</t>
  </si>
  <si>
    <t>Total</t>
  </si>
  <si>
    <t>Action(s)</t>
  </si>
  <si>
    <t>Resp.</t>
  </si>
  <si>
    <t>Deadline</t>
  </si>
  <si>
    <t>Progress</t>
  </si>
  <si>
    <t>Status</t>
  </si>
  <si>
    <t>Q2 2105</t>
  </si>
  <si>
    <t>Heavy CDPR workload to support regulatory documents for the MTIP and SEDP 2016-2020. Many documents on PI and SEDP need to be prepared and disseminated on time</t>
  </si>
  <si>
    <t>DNEI and CDPR work hard to complete the documents and instructions on time</t>
  </si>
  <si>
    <t>Insert a line here</t>
  </si>
  <si>
    <t xml:space="preserve">The CD approach remains focused on supply driven training for individual skills and not on organizational and institutional level </t>
  </si>
  <si>
    <t>Consultant for baseline was selected and starts work in July 2015</t>
  </si>
  <si>
    <t>CDPR undertook a visit to 4 of the 9 preselected provinces</t>
  </si>
  <si>
    <t>undertake institutional and organizational capacity assessments as soon as provinces are selected</t>
  </si>
  <si>
    <t>Next  PSC will approve the selection of the provinces in Q3</t>
  </si>
  <si>
    <t>CLOSED</t>
  </si>
  <si>
    <t>OWP prepared and submitted</t>
  </si>
  <si>
    <t>Terminated</t>
  </si>
  <si>
    <t>Draft POM is available and under final review by PM</t>
  </si>
  <si>
    <t>Q4 2015</t>
  </si>
  <si>
    <t>Institutional and organisational capacity assessment of provinces in progress</t>
  </si>
  <si>
    <t>ensure  completion of baseline in Q1, 2016</t>
  </si>
  <si>
    <t>POM finalised and approved</t>
  </si>
  <si>
    <t>ensure timely finalisation of the capacity assessment within Q1 2016</t>
  </si>
  <si>
    <t>The regulatory framework for the SEDP 2016-2020 and the MTIP are completed</t>
  </si>
  <si>
    <t>5 concentration provinces selected and approved by PSC in july 2015</t>
  </si>
  <si>
    <t>Q3, 2015</t>
  </si>
  <si>
    <t>Execution rate slightly under target</t>
  </si>
  <si>
    <t>timely implementation of the 2016 plan which will bring the executon rate at 60% at the end of 2016 (66% of project duration)</t>
  </si>
  <si>
    <t>Baseline report needs to be finalised by the end of January 2016</t>
  </si>
  <si>
    <t>Ensure timely implementation of plan 2016 to increase execution rate</t>
  </si>
  <si>
    <t>project car will not be purchased and funds move to training</t>
  </si>
  <si>
    <t>necessary budget revision will be included in 2016 workplan  to be submitted to PSC</t>
  </si>
  <si>
    <t>28% execution rate @ 40% of project duration</t>
  </si>
  <si>
    <t>Workplan 2016</t>
  </si>
  <si>
    <t>PMU has been finalised and will soon be submitted to the PSC</t>
  </si>
  <si>
    <t>The PSC approved the WP2016 prepared by the PMU</t>
  </si>
  <si>
    <t>implementation of  results 4 with sub provincial authorities is delayed</t>
  </si>
  <si>
    <t>Q4, 2015</t>
  </si>
  <si>
    <t xml:space="preserve"> identify  areas of capacity development  for district and communes  from the capacity assessment</t>
  </si>
  <si>
    <t>Q2, 2016</t>
  </si>
  <si>
    <t>Q42016</t>
  </si>
  <si>
    <t>Start at</t>
  </si>
  <si>
    <t>Change the implementation method of activity A0401</t>
  </si>
  <si>
    <t>The PSC approved the Decision relating to modification of TFF (adjusted the implementation method of activity A0401)</t>
  </si>
  <si>
    <t>Activity A0401 started to be implemented on December 2016</t>
  </si>
  <si>
    <t>The high implementation target planned for 2017 is very ambitious</t>
  </si>
  <si>
    <t>Q1, 2017</t>
  </si>
  <si>
    <t>Actualise planning on basis of Q1 results</t>
  </si>
  <si>
    <t>Q4,2017</t>
  </si>
  <si>
    <t>awaiting financial result Q1</t>
  </si>
  <si>
    <t>An acellerated implementation needs a detailed planning but could have a negative impact on quality and on the focus for consolidation</t>
  </si>
  <si>
    <t xml:space="preserve"> the project director details planning of activities and quality control measures</t>
  </si>
  <si>
    <t>Workplan 2017</t>
  </si>
  <si>
    <t>The PSC approved the WP2017 prepared by the PMU</t>
  </si>
  <si>
    <t>Q12017</t>
  </si>
  <si>
    <t>Q22017</t>
  </si>
  <si>
    <t>Q2</t>
  </si>
  <si>
    <t>Modification of OWP revised the budget for activity A0302</t>
  </si>
  <si>
    <t>Modification of financial plan 2017</t>
  </si>
  <si>
    <t>Modification of OWP revised the budget for activity Z0302</t>
  </si>
  <si>
    <t xml:space="preserve">The PSC approved the modification of the financial plan of OWP </t>
  </si>
  <si>
    <t xml:space="preserve">The PSC approved the modification of the financial plan of plan for 2017 </t>
  </si>
  <si>
    <t>Q32017</t>
  </si>
  <si>
    <t>10.10.2017</t>
  </si>
  <si>
    <t>Modification of OWP revised the budget for activity Z0302 and others budget lines</t>
  </si>
  <si>
    <t xml:space="preserve">Capacity assessment ongoing and to be completed in Q1, 2016 Given the general situation and high levels ofrecent  change in legal framework (PIL, SBL) supply driven staff training (dessemination is the number one priority. </t>
  </si>
  <si>
    <t>Q42017</t>
  </si>
  <si>
    <t>Q12018</t>
  </si>
  <si>
    <t>Q22018</t>
  </si>
  <si>
    <t>Q32018</t>
  </si>
  <si>
    <t>Q42018</t>
  </si>
  <si>
    <t>budget modification march 2018</t>
  </si>
  <si>
    <t>PSC approved budget modification</t>
  </si>
  <si>
    <t>ONGOING</t>
  </si>
  <si>
    <t>3 workshops planned in april, 2 workshops in Mai</t>
  </si>
  <si>
    <t>Open</t>
  </si>
  <si>
    <t>VIE1204811</t>
  </si>
  <si>
    <t>Closed</t>
  </si>
  <si>
    <t>CdC (Court of Auditors)</t>
  </si>
  <si>
    <t>Public Procurements</t>
  </si>
  <si>
    <t>Capacity Development for Planning Reform</t>
  </si>
  <si>
    <t>Ongoing</t>
  </si>
  <si>
    <t>CdC/BST</t>
  </si>
  <si>
    <t>Agreements</t>
  </si>
  <si>
    <t>REFERENCE YEAR</t>
  </si>
  <si>
    <t>Abandonned</t>
  </si>
  <si>
    <t>CdC/BDO</t>
  </si>
  <si>
    <t>Procurement cycle</t>
  </si>
  <si>
    <t>REFERNCE QUARTER</t>
  </si>
  <si>
    <t>CdC/CdP</t>
  </si>
  <si>
    <t>HR</t>
  </si>
  <si>
    <t>CdC/CdP/BST</t>
  </si>
  <si>
    <t>Accounting</t>
  </si>
  <si>
    <t>Identification observation/recommandation</t>
  </si>
  <si>
    <t>Plan action</t>
  </si>
  <si>
    <t>Suivi</t>
  </si>
  <si>
    <t>BST</t>
  </si>
  <si>
    <t>VAT</t>
  </si>
  <si>
    <t>Code Navision</t>
  </si>
  <si>
    <t>Year</t>
  </si>
  <si>
    <t>Audit report ref</t>
  </si>
  <si>
    <t>Audit firm</t>
  </si>
  <si>
    <t>if other: firm name</t>
  </si>
  <si>
    <t>Observation</t>
  </si>
  <si>
    <t>Recommendation</t>
  </si>
  <si>
    <t>Recommendation's domain</t>
  </si>
  <si>
    <t>Actions</t>
  </si>
  <si>
    <t>Responsible</t>
  </si>
  <si>
    <t>Achieved</t>
  </si>
  <si>
    <t>Still to implement/ comments</t>
  </si>
  <si>
    <t>New deadline</t>
  </si>
  <si>
    <t>BDO</t>
  </si>
  <si>
    <t>Adminsitration (filing/archiving)</t>
  </si>
  <si>
    <t>Audit report - September 2015</t>
  </si>
  <si>
    <t>Booking of all the BTC financial contributions on a single budget line  and as a result, budget overruns over two lines (A_01_01, A_04_01) and on the other hand, no disbursment on the other lines</t>
  </si>
  <si>
    <t>to split the financial contribution 
between the lines were the expenses are done (according to the financial report prepared quarterly by the project)</t>
  </si>
  <si>
    <t>Accountancy</t>
  </si>
  <si>
    <t>BTC</t>
  </si>
  <si>
    <t>MS</t>
  </si>
  <si>
    <t>Logistics (assets / fuel / …)</t>
  </si>
  <si>
    <t>no assets inventory with the mention of localization for all of them</t>
  </si>
  <si>
    <t>to establish a fixed assets 
inventory with the mention of the localization for all of them</t>
  </si>
  <si>
    <t>Will establish the FA inventory with the mention of localization</t>
  </si>
  <si>
    <t>31/12/2015</t>
  </si>
  <si>
    <t>Rules/ Procedures</t>
  </si>
  <si>
    <t>Car expenses: for the moment 
only the km per trip without any mention of sum/total.</t>
  </si>
  <si>
    <t>to mention the km at the beginning 
and at the end of the trip (to ensure the completeness)</t>
  </si>
  <si>
    <t>Mention km at the beginning and end of the trip</t>
  </si>
  <si>
    <t>1/10/2015-</t>
  </si>
  <si>
    <t>Project Cycle (start/end)</t>
  </si>
  <si>
    <t>A procedure of 
« shopping / competitive bidding » is used to book the housing and catering of the workshops. Those workshops are recurring and their cumulative value is higher than the threshold allowing the use of that procedure</t>
  </si>
  <si>
    <t>The project should investigate 
the feasibility of a framework contract which could also result into a saving of costs.</t>
  </si>
  <si>
    <t>Tendering / Procurement</t>
  </si>
  <si>
    <t>El Wafa</t>
  </si>
  <si>
    <t>The project is asking for quotations on the phone, without any written invitation. This doesn’t comply with the regulation nor with the principles of transparency and fair competition.</t>
  </si>
  <si>
    <t>To make use of email instead of phone to ensure transparency and fair competition.</t>
  </si>
  <si>
    <t>For the threshold required in TFF, from October 2015, their quotations have been asked by written invitation</t>
  </si>
  <si>
    <t xml:space="preserve">The technical specifications of a tender (purchase of IT equipment) are based on a specific model. Even though equivalents might be accepted , the competition is too restricted </t>
  </si>
  <si>
    <t>Limit the specfications to the ones that are meaningful. Make use of minimum/maximum and/or brackets for the requirements</t>
  </si>
  <si>
    <t>Will try to avoid precise specific model in the technical specification, especially in IT equipment</t>
  </si>
  <si>
    <t>BXL1291-005-2015</t>
  </si>
  <si>
    <t>E&amp;Y</t>
  </si>
  <si>
    <t xml:space="preserve">1, in workshops “Popularizing Law on Public Investment" taking place on 6-7, 7-8, 8-9 August 2014 respectively in Danang, some delegates neither signed on  the attendance list nor meal and transportation allowance list, but were signed on behalf by other delegates; 
</t>
  </si>
  <si>
    <t xml:space="preserve">1, The Project Management should adopt measures to communicate the policy on sign-off to acknowledge the receipt of allowances for attendees at conferences, ensuring the validity of disbursement supporting documents and the transparency of disbursements in general; 
</t>
  </si>
  <si>
    <t>Informed participants on policy on sign-off in receiving allowances in workshops</t>
  </si>
  <si>
    <t>the procurement of goods and service amounting from EUR 8,501 to EUR 85,000 is required to follow competitive negotiated procedure with at least three (03) invitations to bidders, setting detailed specifications and sample quotation. In fact, the Project simply requests quotations from bidders by phone without sending written invitations to bidders. This adversely affects the compliance with regulation and policies of the Project as well as the transparency and fair competition of the procurement.  This may lead to the risk that the Project fails to select the best qualified and competitive bidder.</t>
  </si>
  <si>
    <t>strictly comply with public procurement procedure specified by TFF to ensure the transparency and fair competition of the procurement as well as the economic efficiency of the Project.</t>
  </si>
  <si>
    <t>Audit 2016</t>
  </si>
  <si>
    <t>The cash book is held under an excel file, which is compliant to Vnese regulation</t>
  </si>
  <si>
    <t>BTC procedures require the cash book be held in written as a good pratice of internal control</t>
  </si>
  <si>
    <t>The project has used the cashbook written</t>
  </si>
  <si>
    <t xml:space="preserve">Procurement:  The launch of the W/S and trainings (TEUR170 from 1/2016 to 8/2016) is done at a very short notice (3 to 7 days).  This has an impact on the price and the availability of hosting facilities.  This may also affect the participation of the target public.  </t>
  </si>
  <si>
    <t>to improve the planning of those workshops and training</t>
  </si>
  <si>
    <t xml:space="preserve">When it is decided to organise a workshop or training, the project looks for a hotel that is suitable and available.  He then asks three agencies for a quotation for that particular hotel. </t>
  </si>
  <si>
    <t>The correct process is to ask at least three agencies for a quotation with a request for the specific needs (number of rooms, catering, conference room, facilities, etc.) and let the agencies come with their best proposal</t>
  </si>
  <si>
    <t>Irregularity</t>
  </si>
  <si>
    <t>Some budget lines are already exceed.  As a consequence, a budget modification procedure has been started in July and requires BTC's agreement.  Said agreement will depend on the mid-term review conclusions which is currently ongoing</t>
  </si>
  <si>
    <t xml:space="preserve">All budget modifications have to be approved by PSC. The Project never exceed the budget lines approved. </t>
  </si>
  <si>
    <t>In each workshop, there are only 2 lists of participants have been signed</t>
  </si>
  <si>
    <t xml:space="preserve">Participants have to signed in each and everyday of the workshop. </t>
  </si>
  <si>
    <t xml:space="preserve">2 lists of participants signed in order to saving time for participants. We still control the number of participants attended in each workshop day. Those did not register the first day and attend the last day can not receive the allowances.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</si>
</sst>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80C]d\ mmmm\ yyyy;@"/>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409]dddd\,\ mmmm\ dd\,\ yyyy"/>
    <numFmt numFmtId="183" formatCode="_(* #,##0.0_);_(* \(#,##0.0\);_(* &quot;-&quot;??_);_(@_)"/>
  </numFmts>
  <fonts count="78">
    <font>
      <sz val="10"/>
      <name val="Arial"/>
      <family val="0"/>
    </font>
    <font>
      <sz val="11"/>
      <color indexed="8"/>
      <name val="Calibri"/>
      <family val="2"/>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Calibri"/>
      <family val="2"/>
    </font>
    <font>
      <b/>
      <sz val="10"/>
      <name val="Arial"/>
      <family val="2"/>
    </font>
    <font>
      <b/>
      <sz val="10"/>
      <color indexed="9"/>
      <name val="Arial"/>
      <family val="2"/>
    </font>
    <font>
      <i/>
      <sz val="10"/>
      <name val="Arial"/>
      <family val="2"/>
    </font>
    <font>
      <sz val="12"/>
      <color indexed="9"/>
      <name val="Calibri"/>
      <family val="2"/>
    </font>
    <font>
      <b/>
      <sz val="18"/>
      <color indexed="56"/>
      <name val="Arial"/>
      <family val="2"/>
    </font>
    <font>
      <sz val="10"/>
      <name val="Calibri"/>
      <family val="2"/>
    </font>
    <font>
      <b/>
      <sz val="10"/>
      <name val="Calibri"/>
      <family val="2"/>
    </font>
    <font>
      <b/>
      <sz val="11"/>
      <color indexed="8"/>
      <name val="Calibri"/>
      <family val="2"/>
    </font>
    <font>
      <b/>
      <sz val="8"/>
      <color indexed="8"/>
      <name val="Calibri"/>
      <family val="2"/>
    </font>
    <font>
      <b/>
      <sz val="9"/>
      <color indexed="8"/>
      <name val="Calibri"/>
      <family val="2"/>
    </font>
    <font>
      <sz val="8"/>
      <name val="Arial"/>
      <family val="2"/>
    </font>
    <font>
      <sz val="11"/>
      <color indexed="14"/>
      <name val="Calibri"/>
      <family val="2"/>
    </font>
    <font>
      <u val="single"/>
      <sz val="10"/>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Arial"/>
      <family val="2"/>
    </font>
    <font>
      <sz val="9"/>
      <color indexed="8"/>
      <name val="Calibri"/>
      <family val="2"/>
    </font>
    <font>
      <sz val="12"/>
      <name val="Calibri"/>
      <family val="2"/>
    </font>
    <font>
      <sz val="10"/>
      <color indexed="9"/>
      <name val="Arial"/>
      <family val="2"/>
    </font>
    <font>
      <b/>
      <sz val="9"/>
      <color indexed="9"/>
      <name val="Calibri"/>
      <family val="2"/>
    </font>
    <font>
      <i/>
      <sz val="12"/>
      <name val="Calibri"/>
      <family val="2"/>
    </font>
    <font>
      <b/>
      <sz val="10"/>
      <color indexed="9"/>
      <name val="Calibri"/>
      <family val="2"/>
    </font>
    <font>
      <b/>
      <sz val="10"/>
      <color indexed="8"/>
      <name val="Calibri"/>
      <family val="2"/>
    </font>
    <font>
      <sz val="10"/>
      <color indexed="56"/>
      <name val="Calibri"/>
      <family val="2"/>
    </font>
    <font>
      <i/>
      <sz val="11"/>
      <color indexed="8"/>
      <name val="Calibri"/>
      <family val="2"/>
    </font>
    <font>
      <b/>
      <sz val="9"/>
      <name val="Tahoma"/>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8"/>
      <color theme="3"/>
      <name val="Arial"/>
      <family val="2"/>
    </font>
    <font>
      <b/>
      <sz val="10"/>
      <color theme="0"/>
      <name val="Arial"/>
      <family val="2"/>
    </font>
    <font>
      <sz val="9"/>
      <color theme="1"/>
      <name val="Calibri"/>
      <family val="2"/>
    </font>
    <font>
      <sz val="12"/>
      <color theme="0"/>
      <name val="Calibri"/>
      <family val="2"/>
    </font>
    <font>
      <sz val="10"/>
      <color theme="0"/>
      <name val="Arial"/>
      <family val="2"/>
    </font>
    <font>
      <b/>
      <sz val="9"/>
      <color theme="0"/>
      <name val="Calibri"/>
      <family val="2"/>
    </font>
    <font>
      <b/>
      <sz val="8"/>
      <color theme="1"/>
      <name val="Calibri"/>
      <family val="2"/>
    </font>
    <font>
      <b/>
      <sz val="9"/>
      <color theme="1"/>
      <name val="Calibri"/>
      <family val="2"/>
    </font>
    <font>
      <b/>
      <sz val="10"/>
      <color theme="0"/>
      <name val="Calibri"/>
      <family val="2"/>
    </font>
    <font>
      <b/>
      <sz val="10"/>
      <color theme="1"/>
      <name val="Calibri"/>
      <family val="2"/>
    </font>
    <font>
      <sz val="10"/>
      <color theme="1"/>
      <name val="Calibri"/>
      <family val="2"/>
    </font>
    <font>
      <sz val="10"/>
      <color rgb="FF073E87"/>
      <name val="Calibri"/>
      <family val="2"/>
    </font>
    <font>
      <i/>
      <sz val="11"/>
      <color theme="1"/>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FFFF99"/>
        <bgColor indexed="64"/>
      </patternFill>
    </fill>
    <fill>
      <patternFill patternType="solid">
        <fgColor theme="7" tint="-0.24997000396251678"/>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theme="4" tint="-0.24997000396251678"/>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7" fillId="2"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8" fillId="23"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 fillId="0" borderId="0" applyNumberFormat="0" applyFill="0" applyBorder="0" applyAlignment="0" applyProtection="0"/>
    <xf numFmtId="0" fontId="49" fillId="38" borderId="0" applyNumberFormat="0" applyBorder="0" applyAlignment="0" applyProtection="0"/>
    <xf numFmtId="0" fontId="5" fillId="39" borderId="1" applyNumberFormat="0" applyAlignment="0" applyProtection="0"/>
    <xf numFmtId="0" fontId="50" fillId="40" borderId="2" applyNumberFormat="0" applyAlignment="0" applyProtection="0"/>
    <xf numFmtId="0" fontId="6" fillId="0" borderId="3" applyNumberFormat="0" applyFill="0" applyAlignment="0" applyProtection="0"/>
    <xf numFmtId="0" fontId="5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42"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7" fillId="0" borderId="0" applyFont="0" applyFill="0" applyBorder="0" applyAlignment="0" applyProtection="0"/>
    <xf numFmtId="0" fontId="7" fillId="7" borderId="1" applyNumberFormat="0" applyAlignment="0" applyProtection="0"/>
    <xf numFmtId="0" fontId="1" fillId="0" borderId="0">
      <alignment/>
      <protection/>
    </xf>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7"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48" borderId="2" applyNumberFormat="0" applyAlignment="0" applyProtection="0"/>
    <xf numFmtId="0" fontId="8" fillId="3" borderId="0" applyNumberFormat="0" applyBorder="0" applyAlignment="0" applyProtection="0"/>
    <xf numFmtId="0" fontId="59" fillId="0" borderId="9" applyNumberFormat="0" applyFill="0" applyAlignment="0" applyProtection="0"/>
    <xf numFmtId="0" fontId="60" fillId="49" borderId="0" applyNumberFormat="0" applyBorder="0" applyAlignment="0" applyProtection="0"/>
    <xf numFmtId="0" fontId="9"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51" borderId="10" applyNumberFormat="0" applyFont="0" applyAlignment="0" applyProtection="0"/>
    <xf numFmtId="0" fontId="61" fillId="40"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39" borderId="12"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62" fillId="0" borderId="16" applyNumberFormat="0" applyFill="0" applyAlignment="0" applyProtection="0"/>
    <xf numFmtId="0" fontId="17" fillId="52" borderId="17" applyNumberFormat="0" applyAlignment="0" applyProtection="0"/>
    <xf numFmtId="0" fontId="63" fillId="0" borderId="0" applyNumberFormat="0" applyFill="0" applyBorder="0" applyAlignment="0" applyProtection="0"/>
  </cellStyleXfs>
  <cellXfs count="371">
    <xf numFmtId="0" fontId="0" fillId="0" borderId="0" xfId="0" applyAlignment="1">
      <alignment/>
    </xf>
    <xf numFmtId="0" fontId="0" fillId="0" borderId="0" xfId="90">
      <alignment/>
      <protection/>
    </xf>
    <xf numFmtId="0" fontId="18" fillId="0" borderId="0" xfId="70" applyFont="1">
      <alignment/>
      <protection/>
    </xf>
    <xf numFmtId="0" fontId="64" fillId="0" borderId="0" xfId="102" applyFont="1" applyAlignment="1">
      <alignment vertical="center"/>
    </xf>
    <xf numFmtId="0" fontId="0" fillId="0" borderId="0" xfId="91">
      <alignment/>
      <protection/>
    </xf>
    <xf numFmtId="0" fontId="19" fillId="0" borderId="0" xfId="91" applyFont="1">
      <alignment/>
      <protection/>
    </xf>
    <xf numFmtId="0" fontId="25" fillId="17" borderId="18" xfId="91" applyFont="1" applyFill="1" applyBorder="1" applyAlignment="1">
      <alignment horizontal="center" vertical="center" wrapText="1"/>
      <protection/>
    </xf>
    <xf numFmtId="0" fontId="0" fillId="0" borderId="0" xfId="91" applyAlignment="1">
      <alignment vertical="center"/>
      <protection/>
    </xf>
    <xf numFmtId="0" fontId="2" fillId="0" borderId="19" xfId="83" applyBorder="1" applyAlignment="1" applyProtection="1">
      <alignment/>
      <protection/>
    </xf>
    <xf numFmtId="0" fontId="0" fillId="0" borderId="0" xfId="0" applyBorder="1" applyAlignment="1">
      <alignment vertical="center" wrapText="1"/>
    </xf>
    <xf numFmtId="0" fontId="0" fillId="0" borderId="0" xfId="0" applyBorder="1" applyAlignment="1">
      <alignment/>
    </xf>
    <xf numFmtId="0" fontId="0" fillId="0" borderId="0" xfId="0" applyAlignment="1">
      <alignment wrapText="1"/>
    </xf>
    <xf numFmtId="0" fontId="0" fillId="0" borderId="0" xfId="0" applyAlignment="1" applyProtection="1">
      <alignment/>
      <protection locked="0"/>
    </xf>
    <xf numFmtId="0" fontId="0" fillId="0" borderId="0" xfId="90" applyAlignment="1">
      <alignment/>
      <protection/>
    </xf>
    <xf numFmtId="0" fontId="47" fillId="0" borderId="20" xfId="93" applyFill="1" applyBorder="1" applyAlignment="1">
      <alignment horizontal="left"/>
      <protection/>
    </xf>
    <xf numFmtId="0" fontId="47" fillId="0" borderId="20" xfId="93" applyFill="1" applyBorder="1">
      <alignment/>
      <protection/>
    </xf>
    <xf numFmtId="0" fontId="0" fillId="0" borderId="0" xfId="91" applyBorder="1">
      <alignment/>
      <protection/>
    </xf>
    <xf numFmtId="0" fontId="47" fillId="0" borderId="21" xfId="93" applyFill="1" applyBorder="1">
      <alignment/>
      <protection/>
    </xf>
    <xf numFmtId="0" fontId="47" fillId="0" borderId="22" xfId="93" applyFill="1" applyBorder="1">
      <alignment/>
      <protection/>
    </xf>
    <xf numFmtId="0" fontId="47" fillId="2" borderId="18" xfId="93" applyFill="1" applyBorder="1">
      <alignment/>
      <protection/>
    </xf>
    <xf numFmtId="0" fontId="47" fillId="2" borderId="20" xfId="93" applyFill="1" applyBorder="1">
      <alignment/>
      <protection/>
    </xf>
    <xf numFmtId="0" fontId="47" fillId="2" borderId="20" xfId="93" applyFill="1" applyBorder="1" applyAlignment="1">
      <alignment horizontal="left"/>
      <protection/>
    </xf>
    <xf numFmtId="0" fontId="47" fillId="2" borderId="23" xfId="93" applyFill="1" applyBorder="1">
      <alignment/>
      <protection/>
    </xf>
    <xf numFmtId="0" fontId="65" fillId="32" borderId="24" xfId="0" applyFont="1" applyFill="1" applyBorder="1" applyAlignment="1">
      <alignment/>
    </xf>
    <xf numFmtId="0" fontId="65" fillId="32" borderId="25" xfId="0" applyFont="1" applyFill="1" applyBorder="1" applyAlignment="1">
      <alignment/>
    </xf>
    <xf numFmtId="0" fontId="47" fillId="2" borderId="20" xfId="93" applyFill="1" applyBorder="1" applyAlignment="1" applyProtection="1">
      <alignment horizontal="left"/>
      <protection/>
    </xf>
    <xf numFmtId="0" fontId="47" fillId="0" borderId="0" xfId="93" applyProtection="1">
      <alignment/>
      <protection/>
    </xf>
    <xf numFmtId="0" fontId="66" fillId="0" borderId="0" xfId="93" applyFont="1" applyProtection="1">
      <alignment/>
      <protection/>
    </xf>
    <xf numFmtId="0" fontId="47" fillId="2" borderId="18" xfId="93" applyFill="1" applyBorder="1" applyProtection="1">
      <alignment/>
      <protection/>
    </xf>
    <xf numFmtId="0" fontId="47" fillId="2" borderId="20" xfId="93" applyFill="1" applyBorder="1" applyProtection="1">
      <alignment/>
      <protection/>
    </xf>
    <xf numFmtId="0" fontId="47" fillId="9" borderId="18" xfId="93" applyFill="1" applyBorder="1">
      <alignment/>
      <protection/>
    </xf>
    <xf numFmtId="0" fontId="47" fillId="9" borderId="20" xfId="93" applyFill="1" applyBorder="1">
      <alignment/>
      <protection/>
    </xf>
    <xf numFmtId="0" fontId="47" fillId="9" borderId="20" xfId="93" applyFill="1" applyBorder="1" applyAlignment="1">
      <alignment horizontal="left"/>
      <protection/>
    </xf>
    <xf numFmtId="0" fontId="47" fillId="9" borderId="23" xfId="93" applyFill="1" applyBorder="1">
      <alignment/>
      <protection/>
    </xf>
    <xf numFmtId="0" fontId="47" fillId="9" borderId="18" xfId="93" applyFill="1" applyBorder="1" applyProtection="1">
      <alignment/>
      <protection/>
    </xf>
    <xf numFmtId="0" fontId="47" fillId="9" borderId="20" xfId="93" applyFill="1" applyBorder="1" applyAlignment="1" applyProtection="1">
      <alignment horizontal="left"/>
      <protection/>
    </xf>
    <xf numFmtId="0" fontId="47" fillId="9" borderId="20" xfId="93" applyFill="1" applyBorder="1" applyProtection="1">
      <alignment/>
      <protection/>
    </xf>
    <xf numFmtId="0" fontId="47" fillId="9" borderId="23" xfId="93" applyFill="1" applyBorder="1" applyProtection="1">
      <alignment/>
      <protection/>
    </xf>
    <xf numFmtId="0" fontId="47" fillId="2" borderId="23" xfId="93" applyFill="1" applyBorder="1" applyProtection="1">
      <alignment/>
      <protection/>
    </xf>
    <xf numFmtId="0" fontId="64" fillId="0" borderId="0" xfId="102" applyFont="1" applyBorder="1" applyAlignment="1">
      <alignment vertical="center"/>
    </xf>
    <xf numFmtId="0" fontId="47" fillId="0" borderId="0" xfId="93" applyProtection="1">
      <alignment/>
      <protection locked="0"/>
    </xf>
    <xf numFmtId="14" fontId="24" fillId="0" borderId="19" xfId="91" applyNumberFormat="1" applyFont="1" applyBorder="1" applyAlignment="1" applyProtection="1">
      <alignment horizontal="center" vertical="center" wrapText="1"/>
      <protection locked="0"/>
    </xf>
    <xf numFmtId="0" fontId="24" fillId="0" borderId="26" xfId="91" applyFont="1" applyBorder="1" applyAlignment="1" applyProtection="1">
      <alignment horizontal="center" vertical="center"/>
      <protection locked="0"/>
    </xf>
    <xf numFmtId="0" fontId="21" fillId="53" borderId="19" xfId="92" applyFont="1" applyFill="1" applyBorder="1" applyAlignment="1" applyProtection="1">
      <alignment/>
      <protection locked="0"/>
    </xf>
    <xf numFmtId="0" fontId="0" fillId="53" borderId="19" xfId="92" applyFill="1" applyBorder="1" applyAlignment="1" applyProtection="1">
      <alignment/>
      <protection locked="0"/>
    </xf>
    <xf numFmtId="17" fontId="24" fillId="53" borderId="19" xfId="92" applyNumberFormat="1" applyFont="1" applyFill="1" applyBorder="1" applyAlignment="1" applyProtection="1">
      <alignment horizontal="center" vertical="center" wrapText="1"/>
      <protection locked="0"/>
    </xf>
    <xf numFmtId="0" fontId="47" fillId="28" borderId="18" xfId="93" applyFill="1" applyBorder="1" applyProtection="1">
      <alignment/>
      <protection/>
    </xf>
    <xf numFmtId="0" fontId="47" fillId="28" borderId="20" xfId="93" applyFill="1" applyBorder="1" applyProtection="1">
      <alignment/>
      <protection/>
    </xf>
    <xf numFmtId="49" fontId="37" fillId="0" borderId="20" xfId="0" applyNumberFormat="1" applyFont="1" applyBorder="1" applyAlignment="1" applyProtection="1">
      <alignment horizontal="left"/>
      <protection locked="0"/>
    </xf>
    <xf numFmtId="49" fontId="37" fillId="0" borderId="23" xfId="0" applyNumberFormat="1" applyFont="1" applyBorder="1" applyAlignment="1" applyProtection="1">
      <alignment horizontal="left"/>
      <protection locked="0"/>
    </xf>
    <xf numFmtId="49" fontId="67" fillId="32" borderId="19" xfId="0" applyNumberFormat="1" applyFont="1" applyFill="1" applyBorder="1" applyAlignment="1" applyProtection="1">
      <alignment/>
      <protection/>
    </xf>
    <xf numFmtId="49" fontId="67" fillId="32" borderId="19" xfId="0" applyNumberFormat="1" applyFont="1" applyFill="1" applyBorder="1" applyAlignment="1" applyProtection="1">
      <alignment vertical="top" wrapText="1"/>
      <protection/>
    </xf>
    <xf numFmtId="49" fontId="67" fillId="32" borderId="19" xfId="0" applyNumberFormat="1" applyFont="1" applyFill="1" applyBorder="1" applyAlignment="1" applyProtection="1">
      <alignment vertical="top"/>
      <protection/>
    </xf>
    <xf numFmtId="49" fontId="68" fillId="32" borderId="27" xfId="0" applyNumberFormat="1" applyFont="1" applyFill="1" applyBorder="1" applyAlignment="1" applyProtection="1">
      <alignment vertical="top" wrapText="1"/>
      <protection/>
    </xf>
    <xf numFmtId="0" fontId="19" fillId="0" borderId="28" xfId="0" applyFont="1" applyBorder="1" applyAlignment="1" applyProtection="1">
      <alignment/>
      <protection locked="0"/>
    </xf>
    <xf numFmtId="176" fontId="0" fillId="2" borderId="29" xfId="0" applyNumberFormat="1" applyFill="1" applyBorder="1" applyAlignment="1" applyProtection="1">
      <alignment horizontal="left"/>
      <protection locked="0"/>
    </xf>
    <xf numFmtId="0" fontId="19" fillId="0" borderId="30" xfId="0" applyFont="1" applyBorder="1" applyAlignment="1" applyProtection="1">
      <alignment horizontal="left"/>
      <protection locked="0"/>
    </xf>
    <xf numFmtId="0" fontId="0" fillId="0" borderId="31" xfId="91" applyFont="1" applyBorder="1">
      <alignment/>
      <protection/>
    </xf>
    <xf numFmtId="0" fontId="0" fillId="0" borderId="32" xfId="91" applyFont="1" applyBorder="1">
      <alignment/>
      <protection/>
    </xf>
    <xf numFmtId="0" fontId="0" fillId="0" borderId="33" xfId="91" applyBorder="1">
      <alignment/>
      <protection/>
    </xf>
    <xf numFmtId="0" fontId="0" fillId="0" borderId="22" xfId="91" applyBorder="1">
      <alignment/>
      <protection/>
    </xf>
    <xf numFmtId="0" fontId="0" fillId="0" borderId="34" xfId="91" applyBorder="1">
      <alignment/>
      <protection/>
    </xf>
    <xf numFmtId="0" fontId="0" fillId="0" borderId="35" xfId="91" applyBorder="1">
      <alignment/>
      <protection/>
    </xf>
    <xf numFmtId="0" fontId="0" fillId="0" borderId="21" xfId="91" applyBorder="1">
      <alignment/>
      <protection/>
    </xf>
    <xf numFmtId="0" fontId="0" fillId="0" borderId="21" xfId="91" applyFont="1" applyBorder="1">
      <alignment/>
      <protection/>
    </xf>
    <xf numFmtId="0" fontId="0" fillId="0" borderId="36" xfId="91" applyBorder="1">
      <alignment/>
      <protection/>
    </xf>
    <xf numFmtId="0" fontId="0" fillId="0" borderId="19" xfId="91" applyBorder="1" applyAlignment="1" applyProtection="1">
      <alignment vertical="center"/>
      <protection locked="0"/>
    </xf>
    <xf numFmtId="0" fontId="24" fillId="0" borderId="19" xfId="91" applyFont="1" applyBorder="1" applyAlignment="1" applyProtection="1">
      <alignment horizontal="center" vertical="center"/>
      <protection locked="0"/>
    </xf>
    <xf numFmtId="0" fontId="0" fillId="0" borderId="37" xfId="91" applyBorder="1" applyAlignment="1" applyProtection="1">
      <alignment vertical="center"/>
      <protection locked="0"/>
    </xf>
    <xf numFmtId="0" fontId="0" fillId="0" borderId="38" xfId="91" applyFont="1" applyBorder="1" applyAlignment="1" applyProtection="1">
      <alignment vertical="center"/>
      <protection locked="0"/>
    </xf>
    <xf numFmtId="0" fontId="0" fillId="0" borderId="38" xfId="91" applyBorder="1" applyAlignment="1" applyProtection="1">
      <alignment vertical="center"/>
      <protection locked="0"/>
    </xf>
    <xf numFmtId="0" fontId="0" fillId="0" borderId="19" xfId="91" applyFont="1" applyBorder="1" applyAlignment="1" applyProtection="1">
      <alignment vertical="center"/>
      <protection locked="0"/>
    </xf>
    <xf numFmtId="0" fontId="65" fillId="32" borderId="18" xfId="51" applyFont="1" applyBorder="1" applyAlignment="1" applyProtection="1">
      <alignment/>
      <protection/>
    </xf>
    <xf numFmtId="0" fontId="65" fillId="32" borderId="20" xfId="51" applyFont="1" applyBorder="1" applyAlignment="1" applyProtection="1">
      <alignment/>
      <protection/>
    </xf>
    <xf numFmtId="0" fontId="51" fillId="34" borderId="19" xfId="53" applyFont="1" applyBorder="1" applyAlignment="1" applyProtection="1">
      <alignment horizontal="center"/>
      <protection/>
    </xf>
    <xf numFmtId="0" fontId="51" fillId="35" borderId="19" xfId="54" applyFont="1" applyBorder="1" applyAlignment="1" applyProtection="1">
      <alignment horizontal="center"/>
      <protection/>
    </xf>
    <xf numFmtId="0" fontId="25" fillId="17" borderId="19" xfId="91" applyFont="1" applyFill="1" applyBorder="1" applyAlignment="1" applyProtection="1">
      <alignment horizontal="center" vertical="center" wrapText="1"/>
      <protection/>
    </xf>
    <xf numFmtId="0" fontId="25" fillId="17" borderId="38" xfId="91" applyFont="1" applyFill="1" applyBorder="1" applyAlignment="1" applyProtection="1">
      <alignment horizontal="center" vertical="center" wrapText="1"/>
      <protection/>
    </xf>
    <xf numFmtId="0" fontId="25" fillId="17" borderId="36" xfId="91" applyFont="1" applyFill="1" applyBorder="1" applyAlignment="1" applyProtection="1">
      <alignment horizontal="center" vertical="center" wrapText="1"/>
      <protection/>
    </xf>
    <xf numFmtId="0" fontId="25" fillId="17" borderId="38" xfId="91" applyFont="1" applyFill="1" applyBorder="1" applyAlignment="1" applyProtection="1">
      <alignment horizontal="center" vertical="center"/>
      <protection/>
    </xf>
    <xf numFmtId="0" fontId="0" fillId="0" borderId="32" xfId="91" applyFont="1" applyBorder="1" applyProtection="1">
      <alignment/>
      <protection/>
    </xf>
    <xf numFmtId="49" fontId="37" fillId="0" borderId="18" xfId="0" applyNumberFormat="1" applyFont="1" applyBorder="1" applyAlignment="1" applyProtection="1">
      <alignment horizontal="left"/>
      <protection locked="0"/>
    </xf>
    <xf numFmtId="0" fontId="47" fillId="28" borderId="20" xfId="93" applyFont="1" applyFill="1" applyBorder="1" applyProtection="1">
      <alignment/>
      <protection/>
    </xf>
    <xf numFmtId="49" fontId="37" fillId="0" borderId="18" xfId="0" applyNumberFormat="1" applyFont="1" applyBorder="1" applyAlignment="1" applyProtection="1">
      <alignment horizontal="left"/>
      <protection locked="0"/>
    </xf>
    <xf numFmtId="0" fontId="47" fillId="28" borderId="19" xfId="93" applyFill="1" applyBorder="1" applyProtection="1">
      <alignment/>
      <protection/>
    </xf>
    <xf numFmtId="0" fontId="47" fillId="28" borderId="19" xfId="93" applyFill="1" applyBorder="1" applyProtection="1">
      <alignment/>
      <protection locked="0"/>
    </xf>
    <xf numFmtId="1" fontId="47" fillId="28" borderId="19" xfId="63" applyNumberFormat="1" applyFont="1" applyFill="1" applyBorder="1" applyAlignment="1" applyProtection="1">
      <alignment/>
      <protection/>
    </xf>
    <xf numFmtId="181" fontId="47" fillId="28" borderId="19" xfId="63" applyNumberFormat="1" applyFont="1" applyFill="1" applyBorder="1" applyAlignment="1" applyProtection="1">
      <alignment/>
      <protection/>
    </xf>
    <xf numFmtId="0" fontId="66" fillId="28" borderId="19" xfId="93" applyFont="1" applyFill="1" applyBorder="1" applyProtection="1">
      <alignment/>
      <protection/>
    </xf>
    <xf numFmtId="0" fontId="47" fillId="28" borderId="20" xfId="93" applyFont="1" applyFill="1" applyBorder="1" applyAlignment="1" applyProtection="1">
      <alignment wrapText="1"/>
      <protection/>
    </xf>
    <xf numFmtId="0" fontId="66" fillId="28" borderId="19" xfId="93" applyFont="1" applyFill="1" applyBorder="1" applyAlignment="1" applyProtection="1">
      <alignment horizontal="left" vertical="top"/>
      <protection locked="0"/>
    </xf>
    <xf numFmtId="0" fontId="47" fillId="28" borderId="20" xfId="93" applyFill="1" applyBorder="1" applyAlignment="1" applyProtection="1">
      <alignment wrapText="1"/>
      <protection/>
    </xf>
    <xf numFmtId="0" fontId="1" fillId="28" borderId="20" xfId="93" applyFont="1" applyFill="1" applyBorder="1" applyProtection="1">
      <alignment/>
      <protection/>
    </xf>
    <xf numFmtId="0" fontId="51" fillId="54" borderId="22" xfId="93" applyFont="1" applyFill="1" applyBorder="1" applyProtection="1">
      <alignment/>
      <protection/>
    </xf>
    <xf numFmtId="0" fontId="51" fillId="54" borderId="0" xfId="93" applyFont="1" applyFill="1" applyBorder="1" applyProtection="1">
      <alignment/>
      <protection/>
    </xf>
    <xf numFmtId="0" fontId="51" fillId="54" borderId="0" xfId="93" applyFont="1" applyFill="1" applyBorder="1" applyProtection="1">
      <alignment/>
      <protection/>
    </xf>
    <xf numFmtId="0" fontId="51" fillId="54" borderId="37" xfId="93" applyFont="1" applyFill="1" applyBorder="1" applyProtection="1">
      <alignment/>
      <protection/>
    </xf>
    <xf numFmtId="0" fontId="51" fillId="54" borderId="37" xfId="93" applyFont="1" applyFill="1" applyBorder="1" applyProtection="1">
      <alignment/>
      <protection locked="0"/>
    </xf>
    <xf numFmtId="0" fontId="69" fillId="54" borderId="0" xfId="93" applyFont="1" applyFill="1" applyBorder="1" applyProtection="1">
      <alignment/>
      <protection/>
    </xf>
    <xf numFmtId="0" fontId="51" fillId="54" borderId="34" xfId="93" applyFont="1" applyFill="1" applyBorder="1" applyProtection="1">
      <alignment/>
      <protection locked="0"/>
    </xf>
    <xf numFmtId="0" fontId="51" fillId="54" borderId="0" xfId="93" applyFont="1" applyFill="1" applyBorder="1" applyAlignment="1" applyProtection="1">
      <alignment horizontal="left" vertical="top" wrapText="1"/>
      <protection/>
    </xf>
    <xf numFmtId="2" fontId="51" fillId="54" borderId="37" xfId="93" applyNumberFormat="1" applyFont="1" applyFill="1" applyBorder="1" applyProtection="1">
      <alignment/>
      <protection/>
    </xf>
    <xf numFmtId="1" fontId="51" fillId="54" borderId="37" xfId="63" applyNumberFormat="1" applyFont="1" applyFill="1" applyBorder="1" applyAlignment="1" applyProtection="1">
      <alignment/>
      <protection/>
    </xf>
    <xf numFmtId="181" fontId="51" fillId="54" borderId="37" xfId="63" applyNumberFormat="1" applyFont="1" applyFill="1" applyBorder="1" applyAlignment="1" applyProtection="1">
      <alignment/>
      <protection/>
    </xf>
    <xf numFmtId="0" fontId="69" fillId="54" borderId="37" xfId="93" applyFont="1" applyFill="1" applyBorder="1" applyProtection="1">
      <alignment/>
      <protection/>
    </xf>
    <xf numFmtId="0" fontId="69" fillId="54" borderId="37" xfId="93" applyFont="1" applyFill="1" applyBorder="1" applyAlignment="1" applyProtection="1">
      <alignment horizontal="left" vertical="top"/>
      <protection locked="0"/>
    </xf>
    <xf numFmtId="0" fontId="51" fillId="54" borderId="0" xfId="93" applyFont="1" applyFill="1" applyBorder="1" applyAlignment="1" applyProtection="1">
      <alignment horizontal="left" vertical="top" wrapText="1"/>
      <protection/>
    </xf>
    <xf numFmtId="0" fontId="62" fillId="12" borderId="31" xfId="93" applyFont="1" applyFill="1" applyBorder="1" applyProtection="1">
      <alignment/>
      <protection/>
    </xf>
    <xf numFmtId="0" fontId="70" fillId="12" borderId="32" xfId="93" applyFont="1" applyFill="1" applyBorder="1" applyProtection="1">
      <alignment/>
      <protection/>
    </xf>
    <xf numFmtId="0" fontId="62" fillId="12" borderId="32" xfId="93" applyFont="1" applyFill="1" applyBorder="1" applyProtection="1">
      <alignment/>
      <protection/>
    </xf>
    <xf numFmtId="0" fontId="62" fillId="12" borderId="32" xfId="93" applyFont="1" applyFill="1" applyBorder="1" applyProtection="1">
      <alignment/>
      <protection locked="0"/>
    </xf>
    <xf numFmtId="17" fontId="62" fillId="12" borderId="32" xfId="93" applyNumberFormat="1" applyFont="1" applyFill="1" applyBorder="1" applyProtection="1">
      <alignment/>
      <protection/>
    </xf>
    <xf numFmtId="0" fontId="62" fillId="12" borderId="33" xfId="93" applyFont="1" applyFill="1" applyBorder="1" applyAlignment="1" applyProtection="1">
      <alignment wrapText="1"/>
      <protection/>
    </xf>
    <xf numFmtId="0" fontId="62" fillId="0" borderId="0" xfId="93" applyFont="1" applyProtection="1">
      <alignment/>
      <protection/>
    </xf>
    <xf numFmtId="0" fontId="62" fillId="27" borderId="18" xfId="93" applyFont="1" applyFill="1" applyBorder="1" applyProtection="1">
      <alignment/>
      <protection/>
    </xf>
    <xf numFmtId="0" fontId="62" fillId="27" borderId="20" xfId="93" applyFont="1" applyFill="1" applyBorder="1" applyProtection="1">
      <alignment/>
      <protection/>
    </xf>
    <xf numFmtId="0" fontId="62" fillId="27" borderId="23" xfId="93" applyFont="1" applyFill="1" applyBorder="1" applyProtection="1">
      <alignment/>
      <protection/>
    </xf>
    <xf numFmtId="0" fontId="62" fillId="31" borderId="18" xfId="93" applyFont="1" applyFill="1" applyBorder="1" applyProtection="1">
      <alignment/>
      <protection/>
    </xf>
    <xf numFmtId="0" fontId="62" fillId="31" borderId="20" xfId="93" applyFont="1" applyFill="1" applyBorder="1" applyProtection="1">
      <alignment/>
      <protection/>
    </xf>
    <xf numFmtId="0" fontId="62" fillId="31" borderId="23" xfId="93" applyFont="1" applyFill="1" applyBorder="1" applyProtection="1">
      <alignment/>
      <protection/>
    </xf>
    <xf numFmtId="0" fontId="71" fillId="0" borderId="19" xfId="93" applyFont="1" applyBorder="1" applyProtection="1">
      <alignment/>
      <protection/>
    </xf>
    <xf numFmtId="0" fontId="1" fillId="2" borderId="18" xfId="93" applyFont="1" applyFill="1" applyBorder="1" applyProtection="1">
      <alignment/>
      <protection/>
    </xf>
    <xf numFmtId="0" fontId="1" fillId="9" borderId="18" xfId="93" applyFont="1" applyFill="1" applyBorder="1" applyProtection="1">
      <alignment/>
      <protection/>
    </xf>
    <xf numFmtId="17" fontId="47" fillId="28" borderId="19" xfId="93" applyNumberFormat="1" applyFill="1" applyBorder="1" applyProtection="1">
      <alignment/>
      <protection locked="0"/>
    </xf>
    <xf numFmtId="0" fontId="47" fillId="9" borderId="20" xfId="93" applyFont="1" applyFill="1" applyBorder="1" applyProtection="1">
      <alignment/>
      <protection/>
    </xf>
    <xf numFmtId="0" fontId="47" fillId="9" borderId="19" xfId="93" applyFill="1" applyBorder="1" applyProtection="1">
      <alignment/>
      <protection/>
    </xf>
    <xf numFmtId="17" fontId="47" fillId="9" borderId="19" xfId="93" applyNumberFormat="1" applyFill="1" applyBorder="1" applyProtection="1">
      <alignment/>
      <protection locked="0"/>
    </xf>
    <xf numFmtId="0" fontId="47" fillId="9" borderId="19" xfId="93" applyFill="1" applyBorder="1" applyProtection="1">
      <alignment/>
      <protection locked="0"/>
    </xf>
    <xf numFmtId="1" fontId="47" fillId="9" borderId="19" xfId="63" applyNumberFormat="1" applyFont="1" applyFill="1" applyBorder="1" applyAlignment="1" applyProtection="1">
      <alignment/>
      <protection/>
    </xf>
    <xf numFmtId="181" fontId="47" fillId="9" borderId="19" xfId="63" applyNumberFormat="1" applyFont="1" applyFill="1" applyBorder="1" applyAlignment="1" applyProtection="1">
      <alignment/>
      <protection/>
    </xf>
    <xf numFmtId="0" fontId="66" fillId="9" borderId="19" xfId="93" applyFont="1" applyFill="1" applyBorder="1" applyProtection="1">
      <alignment/>
      <protection/>
    </xf>
    <xf numFmtId="0" fontId="47" fillId="9" borderId="20" xfId="93" applyFont="1" applyFill="1" applyBorder="1" applyAlignment="1" applyProtection="1">
      <alignment wrapText="1"/>
      <protection/>
    </xf>
    <xf numFmtId="0" fontId="66" fillId="9" borderId="19" xfId="93" applyFont="1" applyFill="1" applyBorder="1" applyAlignment="1" applyProtection="1">
      <alignment horizontal="left" vertical="top"/>
      <protection locked="0"/>
    </xf>
    <xf numFmtId="0" fontId="47" fillId="9" borderId="20" xfId="93" applyFill="1" applyBorder="1" applyAlignment="1" applyProtection="1">
      <alignment wrapText="1"/>
      <protection/>
    </xf>
    <xf numFmtId="0" fontId="47" fillId="9" borderId="0" xfId="93" applyFill="1" applyProtection="1">
      <alignment/>
      <protection/>
    </xf>
    <xf numFmtId="0" fontId="47" fillId="9" borderId="22" xfId="93" applyFill="1" applyBorder="1" applyProtection="1">
      <alignment/>
      <protection/>
    </xf>
    <xf numFmtId="0" fontId="1" fillId="9" borderId="0" xfId="93" applyFont="1" applyFill="1" applyBorder="1" applyProtection="1">
      <alignment/>
      <protection/>
    </xf>
    <xf numFmtId="0" fontId="47" fillId="9" borderId="0" xfId="93" applyFill="1" applyBorder="1" applyAlignment="1" applyProtection="1">
      <alignment wrapText="1"/>
      <protection/>
    </xf>
    <xf numFmtId="17" fontId="47" fillId="9" borderId="37" xfId="93" applyNumberFormat="1" applyFill="1" applyBorder="1" applyProtection="1">
      <alignment/>
      <protection locked="0"/>
    </xf>
    <xf numFmtId="0" fontId="47" fillId="9" borderId="37" xfId="93" applyFill="1" applyBorder="1" applyProtection="1">
      <alignment/>
      <protection locked="0"/>
    </xf>
    <xf numFmtId="1" fontId="47" fillId="9" borderId="37" xfId="63" applyNumberFormat="1" applyFont="1" applyFill="1" applyBorder="1" applyAlignment="1" applyProtection="1">
      <alignment/>
      <protection/>
    </xf>
    <xf numFmtId="181" fontId="47" fillId="9" borderId="37" xfId="63" applyNumberFormat="1" applyFont="1" applyFill="1" applyBorder="1" applyAlignment="1" applyProtection="1">
      <alignment/>
      <protection/>
    </xf>
    <xf numFmtId="0" fontId="66" fillId="9" borderId="37" xfId="93" applyFont="1" applyFill="1" applyBorder="1" applyProtection="1">
      <alignment/>
      <protection/>
    </xf>
    <xf numFmtId="0" fontId="66" fillId="9" borderId="37" xfId="93" applyFont="1" applyFill="1" applyBorder="1" applyAlignment="1" applyProtection="1">
      <alignment horizontal="left" vertical="top"/>
      <protection locked="0"/>
    </xf>
    <xf numFmtId="0" fontId="47" fillId="9" borderId="0" xfId="93" applyFill="1" applyBorder="1" applyProtection="1">
      <alignment/>
      <protection/>
    </xf>
    <xf numFmtId="0" fontId="1" fillId="9" borderId="20" xfId="93" applyFont="1" applyFill="1" applyBorder="1" applyProtection="1">
      <alignment/>
      <protection/>
    </xf>
    <xf numFmtId="0" fontId="23" fillId="0" borderId="0" xfId="75" applyNumberFormat="1" applyFont="1" applyFill="1" applyBorder="1" applyAlignment="1" applyProtection="1">
      <alignment vertical="center"/>
      <protection/>
    </xf>
    <xf numFmtId="0" fontId="0" fillId="0" borderId="0" xfId="92">
      <alignment/>
      <protection/>
    </xf>
    <xf numFmtId="0" fontId="1" fillId="55" borderId="39" xfId="93" applyFont="1" applyFill="1" applyBorder="1">
      <alignment/>
      <protection/>
    </xf>
    <xf numFmtId="0" fontId="1" fillId="55" borderId="40" xfId="93" applyFont="1" applyFill="1" applyBorder="1" applyAlignment="1">
      <alignment horizontal="left"/>
      <protection/>
    </xf>
    <xf numFmtId="0" fontId="1" fillId="55" borderId="40" xfId="93" applyFont="1" applyFill="1" applyBorder="1">
      <alignment/>
      <protection/>
    </xf>
    <xf numFmtId="0" fontId="1" fillId="55" borderId="41" xfId="93" applyFont="1" applyFill="1" applyBorder="1">
      <alignment/>
      <protection/>
    </xf>
    <xf numFmtId="0" fontId="1" fillId="56" borderId="39" xfId="93" applyFont="1" applyFill="1" applyBorder="1">
      <alignment/>
      <protection/>
    </xf>
    <xf numFmtId="0" fontId="1" fillId="56" borderId="40" xfId="93" applyFont="1" applyFill="1" applyBorder="1" applyAlignment="1">
      <alignment horizontal="left"/>
      <protection/>
    </xf>
    <xf numFmtId="0" fontId="1" fillId="56" borderId="40" xfId="93" applyFont="1" applyFill="1" applyBorder="1">
      <alignment/>
      <protection/>
    </xf>
    <xf numFmtId="0" fontId="1" fillId="56" borderId="41" xfId="93" applyFont="1" applyFill="1" applyBorder="1">
      <alignment/>
      <protection/>
    </xf>
    <xf numFmtId="0" fontId="0" fillId="0" borderId="0" xfId="92" applyFont="1">
      <alignment/>
      <protection/>
    </xf>
    <xf numFmtId="0" fontId="19" fillId="0" borderId="0" xfId="92" applyFont="1">
      <alignment/>
      <protection/>
    </xf>
    <xf numFmtId="0" fontId="24" fillId="57" borderId="42" xfId="92" applyFont="1" applyFill="1" applyBorder="1" applyAlignment="1">
      <alignment horizontal="center" vertical="center" wrapText="1"/>
      <protection/>
    </xf>
    <xf numFmtId="0" fontId="24" fillId="57" borderId="43" xfId="92" applyFont="1" applyFill="1" applyBorder="1" applyAlignment="1">
      <alignment horizontal="center" vertical="center" wrapText="1"/>
      <protection/>
    </xf>
    <xf numFmtId="0" fontId="24" fillId="57" borderId="42" xfId="92" applyFont="1" applyFill="1" applyBorder="1" applyAlignment="1">
      <alignment horizontal="center" vertical="center"/>
      <protection/>
    </xf>
    <xf numFmtId="14" fontId="24" fillId="0" borderId="44" xfId="92" applyNumberFormat="1" applyFont="1" applyBorder="1" applyAlignment="1" applyProtection="1">
      <alignment horizontal="center" vertical="center" wrapText="1"/>
      <protection locked="0"/>
    </xf>
    <xf numFmtId="0" fontId="24" fillId="0" borderId="44" xfId="92" applyFont="1" applyBorder="1" applyAlignment="1" applyProtection="1">
      <alignment horizontal="center" vertical="center" wrapText="1"/>
      <protection locked="0"/>
    </xf>
    <xf numFmtId="17" fontId="24" fillId="0" borderId="44" xfId="92" applyNumberFormat="1" applyFont="1" applyBorder="1" applyAlignment="1" applyProtection="1">
      <alignment horizontal="center" vertical="center" wrapText="1"/>
      <protection locked="0"/>
    </xf>
    <xf numFmtId="0" fontId="29" fillId="0" borderId="44" xfId="92" applyFont="1" applyBorder="1" applyAlignment="1" applyProtection="1">
      <alignment wrapText="1"/>
      <protection locked="0"/>
    </xf>
    <xf numFmtId="0" fontId="0" fillId="0" borderId="44" xfId="92" applyFont="1" applyBorder="1" applyAlignment="1" applyProtection="1">
      <alignment/>
      <protection locked="0"/>
    </xf>
    <xf numFmtId="0" fontId="0" fillId="58" borderId="44" xfId="92" applyFont="1" applyFill="1" applyBorder="1" applyAlignment="1" applyProtection="1">
      <alignment wrapText="1"/>
      <protection locked="0"/>
    </xf>
    <xf numFmtId="0" fontId="0" fillId="58" borderId="44" xfId="92" applyFont="1" applyFill="1" applyBorder="1" applyAlignment="1" applyProtection="1">
      <alignment/>
      <protection locked="0"/>
    </xf>
    <xf numFmtId="17" fontId="24" fillId="58" borderId="44" xfId="92" applyNumberFormat="1" applyFont="1" applyFill="1" applyBorder="1" applyAlignment="1" applyProtection="1">
      <alignment horizontal="center" vertical="center" wrapText="1"/>
      <protection locked="0"/>
    </xf>
    <xf numFmtId="0" fontId="0" fillId="58" borderId="44" xfId="92" applyFill="1" applyBorder="1" applyAlignment="1" applyProtection="1">
      <alignment/>
      <protection locked="0"/>
    </xf>
    <xf numFmtId="0" fontId="21" fillId="58" borderId="44" xfId="92" applyFont="1" applyFill="1" applyBorder="1" applyAlignment="1" applyProtection="1">
      <alignment/>
      <protection locked="0"/>
    </xf>
    <xf numFmtId="0" fontId="0" fillId="0" borderId="44" xfId="92" applyFont="1" applyBorder="1" applyAlignment="1" applyProtection="1">
      <alignment wrapText="1"/>
      <protection locked="0"/>
    </xf>
    <xf numFmtId="0" fontId="21" fillId="58" borderId="44" xfId="92" applyFont="1" applyFill="1" applyBorder="1" applyAlignment="1" applyProtection="1">
      <alignment wrapText="1"/>
      <protection locked="0"/>
    </xf>
    <xf numFmtId="0" fontId="19" fillId="0" borderId="0" xfId="0" applyFont="1" applyAlignment="1">
      <alignment/>
    </xf>
    <xf numFmtId="14" fontId="0" fillId="0" borderId="44" xfId="92" applyNumberFormat="1" applyFont="1" applyBorder="1" applyAlignment="1" applyProtection="1">
      <alignment horizontal="center" vertical="center" wrapText="1"/>
      <protection locked="0"/>
    </xf>
    <xf numFmtId="17" fontId="0" fillId="0" borderId="44" xfId="92" applyNumberFormat="1" applyFont="1" applyBorder="1" applyAlignment="1" applyProtection="1">
      <alignment horizontal="center" vertical="center" wrapText="1"/>
      <protection locked="0"/>
    </xf>
    <xf numFmtId="0" fontId="0" fillId="0" borderId="44" xfId="92" applyFont="1" applyBorder="1" applyAlignment="1" applyProtection="1">
      <alignment horizontal="center" vertical="center" wrapText="1"/>
      <protection locked="0"/>
    </xf>
    <xf numFmtId="0" fontId="0" fillId="0" borderId="0" xfId="92" applyFont="1">
      <alignment/>
      <protection/>
    </xf>
    <xf numFmtId="17" fontId="0" fillId="0" borderId="44" xfId="92" applyNumberFormat="1" applyFont="1" applyBorder="1" applyAlignment="1" applyProtection="1">
      <alignment horizontal="center" vertical="center" wrapText="1"/>
      <protection locked="0"/>
    </xf>
    <xf numFmtId="0" fontId="0" fillId="58" borderId="44" xfId="92" applyFont="1" applyFill="1" applyBorder="1" applyAlignment="1" applyProtection="1">
      <alignment/>
      <protection locked="0"/>
    </xf>
    <xf numFmtId="17" fontId="0" fillId="58" borderId="44" xfId="92" applyNumberFormat="1" applyFont="1" applyFill="1" applyBorder="1" applyAlignment="1" applyProtection="1">
      <alignment horizontal="center" vertical="center" wrapText="1"/>
      <protection locked="0"/>
    </xf>
    <xf numFmtId="0" fontId="0" fillId="0" borderId="44" xfId="92" applyFont="1" applyBorder="1" applyAlignment="1" applyProtection="1">
      <alignment/>
      <protection locked="0"/>
    </xf>
    <xf numFmtId="0" fontId="0" fillId="0" borderId="44" xfId="92" applyFont="1" applyBorder="1" applyAlignment="1" applyProtection="1">
      <alignment horizontal="center" vertical="center" wrapText="1"/>
      <protection locked="0"/>
    </xf>
    <xf numFmtId="181" fontId="66" fillId="28" borderId="19" xfId="63" applyNumberFormat="1" applyFont="1" applyFill="1" applyBorder="1" applyAlignment="1" applyProtection="1">
      <alignment/>
      <protection/>
    </xf>
    <xf numFmtId="0" fontId="64" fillId="0" borderId="21" xfId="102" applyFont="1" applyBorder="1" applyAlignment="1">
      <alignment vertical="center"/>
    </xf>
    <xf numFmtId="49" fontId="67" fillId="32" borderId="26" xfId="0" applyNumberFormat="1" applyFont="1" applyFill="1" applyBorder="1" applyAlignment="1" applyProtection="1">
      <alignment vertical="top" wrapText="1"/>
      <protection/>
    </xf>
    <xf numFmtId="49" fontId="67" fillId="32" borderId="37" xfId="0" applyNumberFormat="1" applyFont="1" applyFill="1" applyBorder="1" applyAlignment="1" applyProtection="1">
      <alignment vertical="top" wrapText="1"/>
      <protection/>
    </xf>
    <xf numFmtId="49" fontId="68" fillId="32" borderId="37" xfId="0" applyNumberFormat="1" applyFont="1" applyFill="1" applyBorder="1" applyAlignment="1" applyProtection="1">
      <alignment vertical="top" wrapText="1"/>
      <protection/>
    </xf>
    <xf numFmtId="0" fontId="64" fillId="0" borderId="19" xfId="102" applyFont="1" applyBorder="1" applyAlignment="1">
      <alignment vertical="center"/>
    </xf>
    <xf numFmtId="0" fontId="0" fillId="0" borderId="19" xfId="90" applyBorder="1" applyAlignment="1">
      <alignment/>
      <protection/>
    </xf>
    <xf numFmtId="0" fontId="0" fillId="0" borderId="21" xfId="90" applyBorder="1" applyAlignment="1">
      <alignment/>
      <protection/>
    </xf>
    <xf numFmtId="49" fontId="0" fillId="0" borderId="19" xfId="90" applyNumberFormat="1" applyFont="1" applyBorder="1" applyAlignment="1" applyProtection="1">
      <alignment horizontal="left"/>
      <protection locked="0"/>
    </xf>
    <xf numFmtId="49" fontId="37" fillId="0" borderId="19" xfId="0" applyNumberFormat="1" applyFont="1" applyBorder="1" applyAlignment="1" applyProtection="1">
      <alignment horizontal="left"/>
      <protection locked="0"/>
    </xf>
    <xf numFmtId="49" fontId="37" fillId="0" borderId="18" xfId="0" applyNumberFormat="1" applyFont="1" applyBorder="1" applyAlignment="1" applyProtection="1">
      <alignment horizontal="left" vertical="top" wrapText="1"/>
      <protection locked="0"/>
    </xf>
    <xf numFmtId="49" fontId="37" fillId="0" borderId="20" xfId="0" applyNumberFormat="1" applyFont="1" applyBorder="1" applyAlignment="1" applyProtection="1">
      <alignment horizontal="left" vertical="top" wrapText="1"/>
      <protection locked="0"/>
    </xf>
    <xf numFmtId="49" fontId="37" fillId="0" borderId="23" xfId="0" applyNumberFormat="1" applyFont="1" applyBorder="1" applyAlignment="1" applyProtection="1">
      <alignment horizontal="left" vertical="top" wrapText="1"/>
      <protection locked="0"/>
    </xf>
    <xf numFmtId="49" fontId="37" fillId="0" borderId="19" xfId="0" applyNumberFormat="1" applyFont="1" applyBorder="1" applyAlignment="1" applyProtection="1">
      <alignment/>
      <protection locked="0"/>
    </xf>
    <xf numFmtId="49" fontId="40" fillId="0" borderId="18" xfId="0" applyNumberFormat="1" applyFont="1" applyBorder="1" applyAlignment="1" applyProtection="1">
      <alignment horizontal="left" vertical="top" wrapText="1"/>
      <protection locked="0"/>
    </xf>
    <xf numFmtId="49" fontId="40" fillId="0" borderId="20" xfId="0" applyNumberFormat="1" applyFont="1" applyBorder="1" applyAlignment="1" applyProtection="1">
      <alignment horizontal="left" vertical="top" wrapText="1"/>
      <protection locked="0"/>
    </xf>
    <xf numFmtId="49" fontId="40" fillId="0" borderId="23" xfId="0" applyNumberFormat="1" applyFont="1" applyBorder="1" applyAlignment="1" applyProtection="1">
      <alignment horizontal="left" vertical="top" wrapText="1"/>
      <protection locked="0"/>
    </xf>
    <xf numFmtId="49" fontId="37" fillId="0" borderId="18" xfId="0" applyNumberFormat="1" applyFont="1" applyBorder="1" applyAlignment="1" applyProtection="1">
      <alignment vertical="top" wrapText="1"/>
      <protection locked="0"/>
    </xf>
    <xf numFmtId="49" fontId="37" fillId="0" borderId="20" xfId="0" applyNumberFormat="1" applyFont="1" applyBorder="1" applyAlignment="1" applyProtection="1">
      <alignment vertical="top" wrapText="1"/>
      <protection locked="0"/>
    </xf>
    <xf numFmtId="49" fontId="37" fillId="0" borderId="23" xfId="0" applyNumberFormat="1" applyFont="1" applyBorder="1" applyAlignment="1" applyProtection="1">
      <alignment vertical="top" wrapText="1"/>
      <protection locked="0"/>
    </xf>
    <xf numFmtId="49" fontId="37" fillId="0" borderId="18" xfId="0" applyNumberFormat="1" applyFont="1" applyBorder="1" applyAlignment="1" applyProtection="1">
      <alignment horizontal="left"/>
      <protection locked="0"/>
    </xf>
    <xf numFmtId="49" fontId="37" fillId="0" borderId="20" xfId="0" applyNumberFormat="1" applyFont="1" applyBorder="1" applyAlignment="1" applyProtection="1">
      <alignment horizontal="left"/>
      <protection locked="0"/>
    </xf>
    <xf numFmtId="49" fontId="37" fillId="0" borderId="23" xfId="0" applyNumberFormat="1" applyFont="1" applyBorder="1" applyAlignment="1" applyProtection="1">
      <alignment horizontal="left"/>
      <protection locked="0"/>
    </xf>
    <xf numFmtId="49" fontId="40" fillId="0" borderId="31" xfId="0" applyNumberFormat="1" applyFont="1" applyBorder="1" applyAlignment="1" applyProtection="1">
      <alignment horizontal="left" vertical="top" wrapText="1"/>
      <protection locked="0"/>
    </xf>
    <xf numFmtId="49" fontId="40" fillId="0" borderId="32" xfId="0" applyNumberFormat="1" applyFont="1" applyBorder="1" applyAlignment="1" applyProtection="1">
      <alignment horizontal="left" vertical="top" wrapText="1"/>
      <protection locked="0"/>
    </xf>
    <xf numFmtId="49" fontId="40" fillId="0" borderId="33" xfId="0" applyNumberFormat="1" applyFont="1" applyBorder="1" applyAlignment="1" applyProtection="1">
      <alignment horizontal="left" vertical="top" wrapText="1"/>
      <protection locked="0"/>
    </xf>
    <xf numFmtId="0" fontId="24" fillId="0" borderId="44" xfId="0" applyFont="1" applyBorder="1" applyAlignment="1" applyProtection="1">
      <alignment horizontal="center" vertical="center" wrapText="1"/>
      <protection locked="0"/>
    </xf>
    <xf numFmtId="0" fontId="20" fillId="44" borderId="44" xfId="72" applyNumberFormat="1" applyFont="1" applyBorder="1" applyAlignment="1" applyProtection="1">
      <alignment/>
      <protection/>
    </xf>
    <xf numFmtId="0" fontId="17" fillId="45" borderId="44" xfId="73" applyNumberFormat="1" applyFont="1" applyBorder="1" applyAlignment="1" applyProtection="1">
      <alignment horizontal="center"/>
      <protection/>
    </xf>
    <xf numFmtId="0" fontId="17" fillId="46" borderId="44" xfId="74" applyNumberFormat="1" applyFont="1" applyBorder="1" applyAlignment="1" applyProtection="1">
      <alignment horizontal="center"/>
      <protection/>
    </xf>
    <xf numFmtId="0" fontId="0" fillId="55" borderId="44" xfId="0" applyFill="1" applyBorder="1" applyAlignment="1">
      <alignment horizontal="center" vertical="center" wrapText="1"/>
    </xf>
    <xf numFmtId="0" fontId="24" fillId="0" borderId="44" xfId="0" applyFont="1" applyBorder="1" applyAlignment="1" applyProtection="1">
      <alignment horizontal="center" vertical="center"/>
      <protection locked="0"/>
    </xf>
    <xf numFmtId="0" fontId="24" fillId="0" borderId="45" xfId="92" applyFont="1" applyBorder="1" applyAlignment="1" applyProtection="1">
      <alignment horizontal="center" vertical="center" wrapText="1"/>
      <protection locked="0"/>
    </xf>
    <xf numFmtId="0" fontId="0" fillId="0" borderId="42" xfId="0" applyBorder="1" applyAlignment="1">
      <alignment/>
    </xf>
    <xf numFmtId="14" fontId="24" fillId="0" borderId="45" xfId="92" applyNumberFormat="1" applyFont="1" applyBorder="1" applyAlignment="1" applyProtection="1">
      <alignment horizontal="center" vertical="center" wrapText="1"/>
      <protection locked="0"/>
    </xf>
    <xf numFmtId="17" fontId="24" fillId="0" borderId="45" xfId="92" applyNumberFormat="1" applyFont="1" applyBorder="1" applyAlignment="1" applyProtection="1">
      <alignment horizontal="center" vertical="center" wrapText="1"/>
      <protection locked="0"/>
    </xf>
    <xf numFmtId="17" fontId="24" fillId="0" borderId="42" xfId="92" applyNumberFormat="1" applyFont="1" applyBorder="1" applyAlignment="1" applyProtection="1">
      <alignment horizontal="center" vertical="center" wrapText="1"/>
      <protection locked="0"/>
    </xf>
    <xf numFmtId="0" fontId="29" fillId="0" borderId="45" xfId="0" applyFont="1" applyBorder="1" applyAlignment="1">
      <alignment wrapText="1"/>
    </xf>
    <xf numFmtId="0" fontId="29" fillId="0" borderId="46" xfId="0" applyFont="1" applyBorder="1" applyAlignment="1">
      <alignment wrapText="1"/>
    </xf>
    <xf numFmtId="0" fontId="29" fillId="0" borderId="42" xfId="0" applyFont="1" applyBorder="1" applyAlignment="1">
      <alignment wrapText="1"/>
    </xf>
    <xf numFmtId="14" fontId="24" fillId="0" borderId="44" xfId="92" applyNumberFormat="1" applyFont="1" applyBorder="1" applyAlignment="1" applyProtection="1">
      <alignment horizontal="center" vertical="center" wrapText="1"/>
      <protection locked="0"/>
    </xf>
    <xf numFmtId="0" fontId="0" fillId="0" borderId="45" xfId="92" applyFont="1" applyBorder="1" applyAlignment="1" applyProtection="1">
      <alignment wrapText="1"/>
      <protection locked="0"/>
    </xf>
    <xf numFmtId="0" fontId="0" fillId="0" borderId="42" xfId="0" applyBorder="1" applyAlignment="1">
      <alignment wrapText="1"/>
    </xf>
    <xf numFmtId="0" fontId="0" fillId="0" borderId="46" xfId="0" applyBorder="1" applyAlignment="1">
      <alignment/>
    </xf>
    <xf numFmtId="0" fontId="0" fillId="55" borderId="44" xfId="92" applyFill="1" applyBorder="1" applyAlignment="1">
      <alignment horizontal="center" vertical="center" wrapText="1"/>
      <protection/>
    </xf>
    <xf numFmtId="0" fontId="24" fillId="0" borderId="44" xfId="92" applyFont="1" applyBorder="1" applyAlignment="1" applyProtection="1">
      <alignment horizontal="center" vertical="center" wrapText="1"/>
      <protection locked="0"/>
    </xf>
    <xf numFmtId="0" fontId="17" fillId="43" borderId="44" xfId="71" applyNumberFormat="1" applyFont="1" applyBorder="1" applyAlignment="1" applyProtection="1">
      <alignment/>
      <protection/>
    </xf>
    <xf numFmtId="0" fontId="24" fillId="0" borderId="44" xfId="92" applyFont="1" applyBorder="1" applyAlignment="1" applyProtection="1">
      <alignment horizontal="center" vertical="center"/>
      <protection locked="0"/>
    </xf>
    <xf numFmtId="0" fontId="24" fillId="0" borderId="44" xfId="92" applyFont="1" applyBorder="1" applyAlignment="1" applyProtection="1">
      <alignment horizontal="left" vertical="center" wrapText="1"/>
      <protection locked="0"/>
    </xf>
    <xf numFmtId="0" fontId="0" fillId="0" borderId="44" xfId="0" applyFont="1" applyBorder="1" applyAlignment="1" applyProtection="1">
      <alignment horizontal="center" vertical="center"/>
      <protection locked="0"/>
    </xf>
    <xf numFmtId="0" fontId="0" fillId="0" borderId="44" xfId="92" applyFont="1" applyBorder="1" applyAlignment="1" applyProtection="1">
      <alignment horizontal="left" vertical="center" wrapText="1"/>
      <protection locked="0"/>
    </xf>
    <xf numFmtId="0" fontId="0" fillId="0" borderId="44" xfId="92" applyFont="1" applyBorder="1" applyAlignment="1" applyProtection="1">
      <alignment horizontal="left" vertical="center" wrapText="1"/>
      <protection locked="0"/>
    </xf>
    <xf numFmtId="14" fontId="0" fillId="0" borderId="44" xfId="92" applyNumberFormat="1" applyFont="1" applyBorder="1" applyAlignment="1" applyProtection="1">
      <alignment horizontal="center" vertical="center" wrapText="1"/>
      <protection locked="0"/>
    </xf>
    <xf numFmtId="14" fontId="0" fillId="0" borderId="44" xfId="92" applyNumberFormat="1"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55" borderId="44" xfId="0" applyFont="1" applyFill="1" applyBorder="1" applyAlignment="1">
      <alignment horizontal="center" vertical="center" wrapText="1"/>
    </xf>
    <xf numFmtId="0" fontId="0" fillId="0" borderId="44" xfId="0" applyFont="1" applyBorder="1" applyAlignment="1" applyProtection="1">
      <alignment horizontal="center" vertical="center"/>
      <protection locked="0"/>
    </xf>
    <xf numFmtId="0" fontId="19" fillId="0" borderId="26" xfId="91" applyFont="1" applyBorder="1" applyAlignment="1">
      <alignment horizontal="center" vertical="center"/>
      <protection/>
    </xf>
    <xf numFmtId="0" fontId="0" fillId="0" borderId="37" xfId="91" applyBorder="1" applyAlignment="1">
      <alignment horizontal="center" vertical="center"/>
      <protection/>
    </xf>
    <xf numFmtId="0" fontId="0" fillId="0" borderId="38" xfId="91" applyBorder="1" applyAlignment="1">
      <alignment horizontal="center" vertical="center"/>
      <protection/>
    </xf>
    <xf numFmtId="0" fontId="0" fillId="0" borderId="26" xfId="91" applyFont="1" applyBorder="1" applyAlignment="1" applyProtection="1">
      <alignment vertical="center"/>
      <protection locked="0"/>
    </xf>
    <xf numFmtId="0" fontId="0" fillId="0" borderId="37" xfId="91" applyBorder="1" applyAlignment="1" applyProtection="1">
      <alignment vertical="center"/>
      <protection locked="0"/>
    </xf>
    <xf numFmtId="0" fontId="0" fillId="0" borderId="38" xfId="91" applyBorder="1" applyAlignment="1" applyProtection="1">
      <alignment vertical="center"/>
      <protection locked="0"/>
    </xf>
    <xf numFmtId="17" fontId="24" fillId="0" borderId="26" xfId="91" applyNumberFormat="1" applyFont="1" applyBorder="1" applyAlignment="1" applyProtection="1">
      <alignment horizontal="center" vertical="center" wrapText="1"/>
      <protection locked="0"/>
    </xf>
    <xf numFmtId="17" fontId="24" fillId="0" borderId="37" xfId="91" applyNumberFormat="1" applyFont="1" applyBorder="1" applyAlignment="1" applyProtection="1">
      <alignment horizontal="center" vertical="center" wrapText="1"/>
      <protection locked="0"/>
    </xf>
    <xf numFmtId="17" fontId="24" fillId="0" borderId="38" xfId="91" applyNumberFormat="1" applyFont="1" applyBorder="1" applyAlignment="1" applyProtection="1">
      <alignment horizontal="center" vertical="center" wrapText="1"/>
      <protection locked="0"/>
    </xf>
    <xf numFmtId="0" fontId="24" fillId="0" borderId="26" xfId="91" applyFont="1" applyBorder="1" applyAlignment="1" applyProtection="1">
      <alignment horizontal="center" vertical="center"/>
      <protection locked="0"/>
    </xf>
    <xf numFmtId="49" fontId="24" fillId="0" borderId="26" xfId="91" applyNumberFormat="1" applyFont="1" applyBorder="1" applyAlignment="1" applyProtection="1">
      <alignment horizontal="center" vertical="center" wrapText="1"/>
      <protection locked="0"/>
    </xf>
    <xf numFmtId="49" fontId="0" fillId="0" borderId="37" xfId="91" applyNumberFormat="1" applyBorder="1" applyAlignment="1" applyProtection="1">
      <alignment vertical="center"/>
      <protection locked="0"/>
    </xf>
    <xf numFmtId="49" fontId="0" fillId="0" borderId="38" xfId="91" applyNumberFormat="1" applyBorder="1" applyAlignment="1" applyProtection="1">
      <alignment vertical="center"/>
      <protection locked="0"/>
    </xf>
    <xf numFmtId="0" fontId="0" fillId="0" borderId="37" xfId="91" applyBorder="1" applyAlignment="1" applyProtection="1">
      <alignment/>
      <protection locked="0"/>
    </xf>
    <xf numFmtId="0" fontId="0" fillId="0" borderId="38" xfId="91" applyBorder="1" applyAlignment="1" applyProtection="1">
      <alignment/>
      <protection locked="0"/>
    </xf>
    <xf numFmtId="0" fontId="0" fillId="0" borderId="26" xfId="91" applyBorder="1" applyAlignment="1" applyProtection="1">
      <alignment vertical="center"/>
      <protection locked="0"/>
    </xf>
    <xf numFmtId="49" fontId="24" fillId="0" borderId="37" xfId="91" applyNumberFormat="1" applyFont="1" applyBorder="1" applyAlignment="1" applyProtection="1">
      <alignment horizontal="center" vertical="center" wrapText="1"/>
      <protection locked="0"/>
    </xf>
    <xf numFmtId="49" fontId="24" fillId="0" borderId="38" xfId="91" applyNumberFormat="1" applyFont="1" applyBorder="1" applyAlignment="1" applyProtection="1">
      <alignment horizontal="center" vertical="center" wrapText="1"/>
      <protection locked="0"/>
    </xf>
    <xf numFmtId="0" fontId="24" fillId="0" borderId="37" xfId="91" applyFont="1" applyBorder="1" applyAlignment="1" applyProtection="1">
      <alignment horizontal="center" vertical="center"/>
      <protection locked="0"/>
    </xf>
    <xf numFmtId="0" fontId="24" fillId="0" borderId="38" xfId="91" applyFont="1" applyBorder="1" applyAlignment="1" applyProtection="1">
      <alignment horizontal="center" vertical="center"/>
      <protection locked="0"/>
    </xf>
    <xf numFmtId="0" fontId="62" fillId="31" borderId="18" xfId="93" applyFont="1" applyFill="1" applyBorder="1" applyAlignment="1" applyProtection="1">
      <alignment horizontal="center"/>
      <protection/>
    </xf>
    <xf numFmtId="0" fontId="62" fillId="31" borderId="20" xfId="93" applyFont="1" applyFill="1" applyBorder="1" applyAlignment="1" applyProtection="1">
      <alignment horizontal="center"/>
      <protection/>
    </xf>
    <xf numFmtId="0" fontId="62" fillId="31" borderId="23" xfId="93" applyFont="1" applyFill="1" applyBorder="1" applyAlignment="1" applyProtection="1">
      <alignment horizontal="center"/>
      <protection/>
    </xf>
    <xf numFmtId="0" fontId="47" fillId="9" borderId="18" xfId="93" applyFill="1" applyBorder="1" applyAlignment="1" applyProtection="1">
      <alignment horizontal="center"/>
      <protection/>
    </xf>
    <xf numFmtId="0" fontId="47" fillId="9" borderId="20" xfId="93" applyFill="1" applyBorder="1" applyAlignment="1" applyProtection="1">
      <alignment horizontal="center"/>
      <protection/>
    </xf>
    <xf numFmtId="0" fontId="47" fillId="9" borderId="23" xfId="93" applyFill="1" applyBorder="1" applyAlignment="1" applyProtection="1">
      <alignment horizontal="center"/>
      <protection/>
    </xf>
    <xf numFmtId="0" fontId="62" fillId="27" borderId="18" xfId="93" applyFont="1" applyFill="1" applyBorder="1" applyAlignment="1" applyProtection="1">
      <alignment horizontal="center"/>
      <protection/>
    </xf>
    <xf numFmtId="0" fontId="62" fillId="27" borderId="20" xfId="93" applyFont="1" applyFill="1" applyBorder="1" applyAlignment="1" applyProtection="1">
      <alignment horizontal="center"/>
      <protection/>
    </xf>
    <xf numFmtId="0" fontId="62" fillId="27" borderId="23" xfId="93" applyFont="1" applyFill="1" applyBorder="1" applyAlignment="1" applyProtection="1">
      <alignment horizontal="center"/>
      <protection/>
    </xf>
    <xf numFmtId="0" fontId="64" fillId="0" borderId="0" xfId="103" applyFont="1" applyAlignment="1">
      <alignment vertical="center"/>
    </xf>
    <xf numFmtId="0" fontId="47" fillId="9" borderId="47" xfId="93" applyFont="1" applyFill="1" applyBorder="1">
      <alignment/>
      <protection/>
    </xf>
    <xf numFmtId="0" fontId="47" fillId="9" borderId="48" xfId="93" applyFill="1" applyBorder="1">
      <alignment/>
      <protection/>
    </xf>
    <xf numFmtId="0" fontId="47" fillId="9" borderId="48" xfId="93" applyFont="1" applyFill="1" applyBorder="1" applyAlignment="1" applyProtection="1">
      <alignment horizontal="left"/>
      <protection locked="0"/>
    </xf>
    <xf numFmtId="0" fontId="47" fillId="9" borderId="48" xfId="93" applyFill="1" applyBorder="1" applyAlignment="1">
      <alignment horizontal="left"/>
      <protection/>
    </xf>
    <xf numFmtId="0" fontId="47" fillId="9" borderId="49" xfId="93" applyFill="1" applyBorder="1">
      <alignment/>
      <protection/>
    </xf>
    <xf numFmtId="0" fontId="47" fillId="59" borderId="0" xfId="93" applyFill="1" applyBorder="1">
      <alignment/>
      <protection/>
    </xf>
    <xf numFmtId="0" fontId="47" fillId="2" borderId="50" xfId="93" applyFont="1" applyFill="1" applyBorder="1">
      <alignment/>
      <protection/>
    </xf>
    <xf numFmtId="0" fontId="47" fillId="2" borderId="20" xfId="93" applyFont="1" applyFill="1" applyBorder="1" applyAlignment="1" applyProtection="1">
      <alignment horizontal="left"/>
      <protection locked="0"/>
    </xf>
    <xf numFmtId="0" fontId="47" fillId="2" borderId="51" xfId="93" applyFill="1" applyBorder="1">
      <alignment/>
      <protection/>
    </xf>
    <xf numFmtId="0" fontId="47" fillId="9" borderId="50" xfId="93" applyFont="1" applyFill="1" applyBorder="1">
      <alignment/>
      <protection/>
    </xf>
    <xf numFmtId="0" fontId="47" fillId="9" borderId="20" xfId="93" applyFont="1" applyFill="1" applyBorder="1" applyAlignment="1" applyProtection="1">
      <alignment horizontal="left"/>
      <protection locked="0"/>
    </xf>
    <xf numFmtId="0" fontId="47" fillId="9" borderId="51" xfId="93" applyFill="1" applyBorder="1">
      <alignment/>
      <protection/>
    </xf>
    <xf numFmtId="0" fontId="47" fillId="2" borderId="52" xfId="93" applyFont="1" applyFill="1" applyBorder="1">
      <alignment/>
      <protection/>
    </xf>
    <xf numFmtId="0" fontId="47" fillId="2" borderId="53" xfId="93" applyFill="1" applyBorder="1">
      <alignment/>
      <protection/>
    </xf>
    <xf numFmtId="0" fontId="47" fillId="2" borderId="53" xfId="93" applyFont="1" applyFill="1" applyBorder="1" applyAlignment="1" applyProtection="1">
      <alignment horizontal="left" wrapText="1"/>
      <protection locked="0"/>
    </xf>
    <xf numFmtId="0" fontId="47" fillId="2" borderId="53" xfId="93" applyFill="1" applyBorder="1" applyAlignment="1">
      <alignment horizontal="left"/>
      <protection/>
    </xf>
    <xf numFmtId="0" fontId="47" fillId="2" borderId="54" xfId="93" applyFill="1" applyBorder="1">
      <alignment/>
      <protection/>
    </xf>
    <xf numFmtId="0" fontId="47" fillId="59" borderId="0" xfId="93" applyFill="1" applyBorder="1" applyAlignment="1">
      <alignment horizontal="left"/>
      <protection/>
    </xf>
    <xf numFmtId="0" fontId="47" fillId="59" borderId="0" xfId="93" applyFont="1" applyFill="1" applyBorder="1">
      <alignment/>
      <protection/>
    </xf>
    <xf numFmtId="0" fontId="72" fillId="60" borderId="55" xfId="70" applyFont="1" applyFill="1" applyBorder="1" applyAlignment="1">
      <alignment horizontal="center"/>
      <protection/>
    </xf>
    <xf numFmtId="0" fontId="72" fillId="60" borderId="56" xfId="70" applyFont="1" applyFill="1" applyBorder="1" applyAlignment="1">
      <alignment horizontal="center"/>
      <protection/>
    </xf>
    <xf numFmtId="0" fontId="72" fillId="60" borderId="57" xfId="70" applyFont="1" applyFill="1" applyBorder="1" applyAlignment="1">
      <alignment horizontal="center"/>
      <protection/>
    </xf>
    <xf numFmtId="0" fontId="72" fillId="28" borderId="58" xfId="94" applyFont="1" applyFill="1" applyBorder="1" applyAlignment="1">
      <alignment horizontal="center"/>
      <protection/>
    </xf>
    <xf numFmtId="0" fontId="72" fillId="29" borderId="55" xfId="0" applyFont="1" applyFill="1" applyBorder="1" applyAlignment="1">
      <alignment horizontal="center"/>
    </xf>
    <xf numFmtId="0" fontId="72" fillId="29" borderId="56" xfId="0" applyFont="1" applyFill="1" applyBorder="1" applyAlignment="1">
      <alignment horizontal="center"/>
    </xf>
    <xf numFmtId="0" fontId="72" fillId="29" borderId="57" xfId="0" applyFont="1" applyFill="1" applyBorder="1" applyAlignment="1">
      <alignment horizontal="center"/>
    </xf>
    <xf numFmtId="0" fontId="0" fillId="0" borderId="0" xfId="0" applyFont="1" applyAlignment="1">
      <alignment/>
    </xf>
    <xf numFmtId="0" fontId="73" fillId="2" borderId="59" xfId="0" applyFont="1" applyFill="1" applyBorder="1" applyAlignment="1" applyProtection="1">
      <alignment/>
      <protection locked="0"/>
    </xf>
    <xf numFmtId="0" fontId="73" fillId="2" borderId="19" xfId="0" applyFont="1" applyFill="1" applyBorder="1" applyAlignment="1" applyProtection="1">
      <alignment/>
      <protection locked="0"/>
    </xf>
    <xf numFmtId="0" fontId="73" fillId="2" borderId="19" xfId="0" applyFont="1" applyFill="1" applyBorder="1" applyAlignment="1" applyProtection="1">
      <alignment wrapText="1"/>
      <protection locked="0"/>
    </xf>
    <xf numFmtId="0" fontId="73" fillId="2" borderId="19" xfId="0" applyFont="1" applyFill="1" applyBorder="1" applyAlignment="1">
      <alignment/>
    </xf>
    <xf numFmtId="0" fontId="73" fillId="2" borderId="60" xfId="0" applyFont="1" applyFill="1" applyBorder="1" applyAlignment="1">
      <alignment wrapText="1"/>
    </xf>
    <xf numFmtId="0" fontId="73" fillId="2" borderId="0" xfId="0" applyFont="1" applyFill="1" applyBorder="1" applyAlignment="1">
      <alignment/>
    </xf>
    <xf numFmtId="0" fontId="73" fillId="2" borderId="59" xfId="0" applyFont="1" applyFill="1" applyBorder="1" applyAlignment="1">
      <alignment/>
    </xf>
    <xf numFmtId="0" fontId="73" fillId="2" borderId="19" xfId="0" applyFont="1" applyFill="1" applyBorder="1" applyAlignment="1">
      <alignment wrapText="1"/>
    </xf>
    <xf numFmtId="0" fontId="62" fillId="0" borderId="0" xfId="0" applyFont="1" applyAlignment="1">
      <alignment/>
    </xf>
    <xf numFmtId="0" fontId="74" fillId="0" borderId="59" xfId="0" applyFont="1" applyBorder="1" applyAlignment="1" applyProtection="1">
      <alignment horizontal="left" vertical="top"/>
      <protection locked="0"/>
    </xf>
    <xf numFmtId="0" fontId="74" fillId="0" borderId="19" xfId="0" applyFont="1" applyBorder="1" applyAlignment="1" applyProtection="1">
      <alignment horizontal="left" vertical="top"/>
      <protection locked="0"/>
    </xf>
    <xf numFmtId="0" fontId="74" fillId="0" borderId="19" xfId="0" applyFont="1" applyBorder="1" applyAlignment="1" applyProtection="1">
      <alignment horizontal="left" vertical="top" wrapText="1"/>
      <protection locked="0"/>
    </xf>
    <xf numFmtId="0" fontId="74" fillId="0" borderId="19" xfId="0" applyFont="1" applyBorder="1" applyAlignment="1">
      <alignment horizontal="left" vertical="top"/>
    </xf>
    <xf numFmtId="0" fontId="74" fillId="0" borderId="19" xfId="0" applyFont="1" applyBorder="1" applyAlignment="1" applyProtection="1">
      <alignment horizontal="center"/>
      <protection locked="0"/>
    </xf>
    <xf numFmtId="0" fontId="74" fillId="0" borderId="19" xfId="0" applyFont="1" applyFill="1" applyBorder="1" applyAlignment="1" applyProtection="1">
      <alignment horizontal="left" vertical="top" wrapText="1"/>
      <protection locked="0"/>
    </xf>
    <xf numFmtId="0" fontId="24" fillId="0" borderId="0" xfId="0" applyFont="1" applyAlignment="1">
      <alignment horizontal="left" vertical="top" wrapText="1" readingOrder="1"/>
    </xf>
    <xf numFmtId="0" fontId="74" fillId="0" borderId="60" xfId="0" applyFont="1" applyFill="1" applyBorder="1" applyAlignment="1" applyProtection="1">
      <alignment horizontal="left" vertical="top" wrapText="1"/>
      <protection locked="0"/>
    </xf>
    <xf numFmtId="0" fontId="24" fillId="0" borderId="23" xfId="0" applyFont="1" applyFill="1" applyBorder="1" applyAlignment="1" applyProtection="1" quotePrefix="1">
      <alignment horizontal="left" vertical="top" wrapText="1"/>
      <protection locked="0"/>
    </xf>
    <xf numFmtId="0" fontId="24" fillId="0" borderId="19" xfId="0"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top" wrapText="1"/>
      <protection locked="0"/>
    </xf>
    <xf numFmtId="0" fontId="24" fillId="0" borderId="59" xfId="0" applyFont="1" applyFill="1" applyBorder="1" applyAlignment="1" applyProtection="1">
      <alignment horizontal="left" vertical="top" wrapText="1"/>
      <protection locked="0"/>
    </xf>
    <xf numFmtId="0" fontId="24" fillId="0" borderId="19" xfId="0" applyFont="1" applyFill="1" applyBorder="1" applyAlignment="1">
      <alignment horizontal="left" vertical="top" wrapText="1"/>
    </xf>
    <xf numFmtId="0" fontId="24" fillId="0" borderId="19" xfId="0" applyFont="1" applyBorder="1" applyAlignment="1">
      <alignment wrapText="1"/>
    </xf>
    <xf numFmtId="0" fontId="74" fillId="0" borderId="18" xfId="0" applyFont="1" applyFill="1" applyBorder="1" applyAlignment="1" applyProtection="1">
      <alignment horizontal="left" vertical="top" wrapText="1"/>
      <protection locked="0"/>
    </xf>
    <xf numFmtId="0" fontId="74" fillId="0" borderId="59" xfId="0" applyFont="1" applyFill="1" applyBorder="1" applyAlignment="1" applyProtection="1">
      <alignment horizontal="left" vertical="top" wrapText="1"/>
      <protection locked="0"/>
    </xf>
    <xf numFmtId="0" fontId="74" fillId="0" borderId="19" xfId="0" applyFont="1" applyFill="1" applyBorder="1" applyAlignment="1">
      <alignment horizontal="left" vertical="top" wrapText="1"/>
    </xf>
    <xf numFmtId="0" fontId="24" fillId="0" borderId="19" xfId="0" applyFont="1" applyBorder="1" applyAlignment="1">
      <alignment horizontal="left" vertical="top" wrapText="1" readingOrder="1"/>
    </xf>
    <xf numFmtId="0" fontId="74" fillId="0" borderId="23" xfId="0" applyFont="1" applyBorder="1" applyAlignment="1">
      <alignment wrapText="1"/>
    </xf>
    <xf numFmtId="16" fontId="74" fillId="0" borderId="18" xfId="0" applyNumberFormat="1" applyFont="1" applyFill="1" applyBorder="1" applyAlignment="1" applyProtection="1">
      <alignment horizontal="left" vertical="top" wrapText="1"/>
      <protection locked="0"/>
    </xf>
    <xf numFmtId="0" fontId="24" fillId="0" borderId="19" xfId="0" applyFont="1" applyBorder="1" applyAlignment="1">
      <alignment horizontal="left" vertical="top" wrapText="1"/>
    </xf>
    <xf numFmtId="0" fontId="75" fillId="0" borderId="23" xfId="0" applyFont="1" applyBorder="1" applyAlignment="1">
      <alignment horizontal="justify" vertical="center" readingOrder="1"/>
    </xf>
    <xf numFmtId="0" fontId="24" fillId="0" borderId="19" xfId="0" applyFont="1" applyBorder="1" applyAlignment="1">
      <alignment horizontal="justify" vertical="center" readingOrder="1"/>
    </xf>
    <xf numFmtId="0" fontId="24" fillId="0" borderId="19" xfId="0" applyFont="1" applyBorder="1" applyAlignment="1">
      <alignment horizontal="justify" vertical="top" readingOrder="1"/>
    </xf>
    <xf numFmtId="0" fontId="24" fillId="0" borderId="23" xfId="0" applyFont="1" applyFill="1" applyBorder="1" applyAlignment="1" applyProtection="1">
      <alignment horizontal="left" vertical="top" wrapText="1"/>
      <protection locked="0"/>
    </xf>
    <xf numFmtId="0" fontId="74" fillId="0" borderId="60" xfId="0" applyFont="1" applyBorder="1" applyAlignment="1" applyProtection="1">
      <alignment horizontal="left" vertical="top" wrapText="1"/>
      <protection locked="0"/>
    </xf>
    <xf numFmtId="0" fontId="74" fillId="0" borderId="23" xfId="0" applyFont="1" applyFill="1" applyBorder="1" applyAlignment="1" applyProtection="1">
      <alignment horizontal="left" vertical="top" wrapText="1"/>
      <protection locked="0"/>
    </xf>
    <xf numFmtId="0" fontId="74" fillId="0" borderId="19" xfId="0" applyFont="1" applyBorder="1" applyAlignment="1">
      <alignment horizontal="center"/>
    </xf>
    <xf numFmtId="0" fontId="74" fillId="0" borderId="19" xfId="0" applyFont="1" applyBorder="1" applyAlignment="1" applyProtection="1">
      <alignment horizontal="justify" vertical="top" wrapText="1"/>
      <protection locked="0"/>
    </xf>
    <xf numFmtId="0" fontId="74" fillId="0" borderId="60" xfId="0" applyFont="1" applyBorder="1" applyAlignment="1" applyProtection="1">
      <alignment horizontal="center"/>
      <protection locked="0"/>
    </xf>
    <xf numFmtId="0" fontId="74" fillId="0" borderId="23" xfId="0" applyFont="1" applyBorder="1" applyAlignment="1" applyProtection="1">
      <alignment wrapText="1"/>
      <protection locked="0"/>
    </xf>
    <xf numFmtId="17" fontId="74" fillId="0" borderId="18" xfId="0" applyNumberFormat="1" applyFont="1" applyBorder="1" applyAlignment="1" applyProtection="1">
      <alignment/>
      <protection locked="0"/>
    </xf>
    <xf numFmtId="0" fontId="74" fillId="0" borderId="59" xfId="0" applyFont="1" applyBorder="1" applyAlignment="1" applyProtection="1">
      <alignment/>
      <protection locked="0"/>
    </xf>
    <xf numFmtId="0" fontId="74" fillId="0" borderId="19" xfId="0" applyFont="1" applyBorder="1" applyAlignment="1" applyProtection="1">
      <alignment/>
      <protection locked="0"/>
    </xf>
    <xf numFmtId="0" fontId="74" fillId="0" borderId="19" xfId="0" applyFont="1" applyBorder="1" applyAlignment="1">
      <alignment/>
    </xf>
    <xf numFmtId="0" fontId="74" fillId="0" borderId="60" xfId="0" applyFont="1" applyBorder="1" applyAlignment="1" applyProtection="1">
      <alignment/>
      <protection locked="0"/>
    </xf>
    <xf numFmtId="0" fontId="74" fillId="0" borderId="19" xfId="0" applyFont="1" applyBorder="1" applyAlignment="1">
      <alignment horizontal="justify"/>
    </xf>
    <xf numFmtId="0" fontId="74" fillId="0" borderId="18" xfId="0" applyFont="1" applyBorder="1" applyAlignment="1" applyProtection="1">
      <alignment/>
      <protection locked="0"/>
    </xf>
    <xf numFmtId="0" fontId="74" fillId="0" borderId="19" xfId="0" applyFont="1" applyBorder="1" applyAlignment="1" applyProtection="1">
      <alignment horizontal="left" wrapText="1"/>
      <protection locked="0"/>
    </xf>
    <xf numFmtId="0" fontId="74" fillId="0" borderId="61" xfId="0" applyFont="1" applyBorder="1" applyAlignment="1" applyProtection="1">
      <alignment horizontal="center"/>
      <protection locked="0"/>
    </xf>
    <xf numFmtId="0" fontId="74" fillId="0" borderId="59" xfId="0" applyFont="1" applyBorder="1" applyAlignment="1" applyProtection="1">
      <alignment vertical="center" wrapText="1"/>
      <protection locked="0"/>
    </xf>
    <xf numFmtId="0" fontId="74" fillId="0" borderId="19" xfId="0" applyFont="1" applyBorder="1" applyAlignment="1" applyProtection="1">
      <alignment horizontal="left"/>
      <protection locked="0"/>
    </xf>
    <xf numFmtId="0" fontId="74" fillId="0" borderId="19" xfId="0" applyFont="1" applyBorder="1" applyAlignment="1" applyProtection="1">
      <alignment horizontal="center" wrapText="1"/>
      <protection locked="0"/>
    </xf>
    <xf numFmtId="0" fontId="74" fillId="0" borderId="23" xfId="0" applyFont="1" applyBorder="1" applyAlignment="1" applyProtection="1">
      <alignment/>
      <protection locked="0"/>
    </xf>
    <xf numFmtId="0" fontId="74" fillId="0" borderId="0" xfId="0" applyFont="1" applyAlignment="1">
      <alignment/>
    </xf>
    <xf numFmtId="0" fontId="0" fillId="0" borderId="59"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9" xfId="0" applyBorder="1" applyAlignment="1">
      <alignment horizontal="center"/>
    </xf>
    <xf numFmtId="0" fontId="0" fillId="0" borderId="60" xfId="0" applyBorder="1" applyAlignment="1" applyProtection="1">
      <alignment horizontal="center"/>
      <protection locked="0"/>
    </xf>
    <xf numFmtId="0" fontId="0" fillId="0" borderId="23" xfId="0" applyBorder="1" applyAlignment="1" applyProtection="1">
      <alignment/>
      <protection locked="0"/>
    </xf>
    <xf numFmtId="0" fontId="0" fillId="0" borderId="19" xfId="0" applyBorder="1" applyAlignment="1" applyProtection="1">
      <alignment/>
      <protection locked="0"/>
    </xf>
    <xf numFmtId="0" fontId="0" fillId="0" borderId="18" xfId="0" applyBorder="1" applyAlignment="1" applyProtection="1">
      <alignment/>
      <protection locked="0"/>
    </xf>
    <xf numFmtId="0" fontId="0" fillId="0" borderId="59" xfId="0" applyBorder="1" applyAlignment="1" applyProtection="1">
      <alignment/>
      <protection locked="0"/>
    </xf>
    <xf numFmtId="0" fontId="0" fillId="0" borderId="19" xfId="0" applyBorder="1" applyAlignment="1">
      <alignment/>
    </xf>
    <xf numFmtId="0" fontId="0" fillId="0" borderId="60" xfId="0" applyBorder="1" applyAlignment="1" applyProtection="1">
      <alignment/>
      <protection locked="0"/>
    </xf>
    <xf numFmtId="0" fontId="76" fillId="59" borderId="23" xfId="0" applyFont="1" applyFill="1" applyBorder="1" applyAlignment="1" applyProtection="1">
      <alignment/>
      <protection locked="0"/>
    </xf>
    <xf numFmtId="0" fontId="0" fillId="59" borderId="19" xfId="0" applyFill="1" applyBorder="1" applyAlignment="1" applyProtection="1">
      <alignment/>
      <protection locked="0"/>
    </xf>
    <xf numFmtId="0" fontId="0" fillId="59" borderId="18" xfId="0" applyFill="1" applyBorder="1" applyAlignment="1" applyProtection="1">
      <alignment/>
      <protection locked="0"/>
    </xf>
    <xf numFmtId="0" fontId="0" fillId="59" borderId="59" xfId="0" applyFill="1" applyBorder="1" applyAlignment="1" applyProtection="1">
      <alignment/>
      <protection locked="0"/>
    </xf>
    <xf numFmtId="0" fontId="0" fillId="59" borderId="19" xfId="0" applyFill="1" applyBorder="1" applyAlignment="1">
      <alignment/>
    </xf>
    <xf numFmtId="0" fontId="0" fillId="59" borderId="60" xfId="0" applyFill="1" applyBorder="1" applyAlignment="1" applyProtection="1">
      <alignment/>
      <protection locked="0"/>
    </xf>
    <xf numFmtId="0" fontId="0" fillId="0" borderId="62"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63" xfId="0" applyBorder="1" applyAlignment="1">
      <alignment horizontal="center"/>
    </xf>
    <xf numFmtId="0" fontId="0" fillId="0" borderId="64" xfId="0" applyBorder="1" applyAlignment="1" applyProtection="1">
      <alignment horizontal="center"/>
      <protection locked="0"/>
    </xf>
  </cellXfs>
  <cellStyles count="9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Currency 2" xfId="68"/>
    <cellStyle name="Entrée" xfId="69"/>
    <cellStyle name="Excel Built-in Normal" xfId="70"/>
    <cellStyle name="Excel_BuiltIn_Accent1" xfId="71"/>
    <cellStyle name="Excel_BuiltIn_Accent2" xfId="72"/>
    <cellStyle name="Excel_BuiltIn_Accent3" xfId="73"/>
    <cellStyle name="Excel_BuiltIn_Accent4" xfId="74"/>
    <cellStyle name="Excel_BuiltIn_Title" xfId="75"/>
    <cellStyle name="Explanatory Text" xfId="76"/>
    <cellStyle name="Followed Hyperlink" xfId="77"/>
    <cellStyle name="Good" xfId="78"/>
    <cellStyle name="Heading 1" xfId="79"/>
    <cellStyle name="Heading 2" xfId="80"/>
    <cellStyle name="Heading 3" xfId="81"/>
    <cellStyle name="Heading 4" xfId="82"/>
    <cellStyle name="Hyperlink" xfId="83"/>
    <cellStyle name="Hyperlink 2" xfId="84"/>
    <cellStyle name="Input" xfId="85"/>
    <cellStyle name="Insatisfaisant" xfId="86"/>
    <cellStyle name="Linked Cell" xfId="87"/>
    <cellStyle name="Neutral" xfId="88"/>
    <cellStyle name="Neutre" xfId="89"/>
    <cellStyle name="Normal 2" xfId="90"/>
    <cellStyle name="Normal 3" xfId="91"/>
    <cellStyle name="Normal 3 2" xfId="92"/>
    <cellStyle name="Normal 4" xfId="93"/>
    <cellStyle name="Normal 6" xfId="94"/>
    <cellStyle name="Note" xfId="95"/>
    <cellStyle name="Output" xfId="96"/>
    <cellStyle name="Percent" xfId="97"/>
    <cellStyle name="Percent 2" xfId="98"/>
    <cellStyle name="Satisfaisant" xfId="99"/>
    <cellStyle name="Sortie" xfId="100"/>
    <cellStyle name="Texte explicatif" xfId="101"/>
    <cellStyle name="Title" xfId="102"/>
    <cellStyle name="Title 2" xfId="103"/>
    <cellStyle name="Titre 1" xfId="104"/>
    <cellStyle name="Titre 1" xfId="105"/>
    <cellStyle name="Titre 2" xfId="106"/>
    <cellStyle name="Titre 3" xfId="107"/>
    <cellStyle name="Titre 4" xfId="108"/>
    <cellStyle name="Total" xfId="109"/>
    <cellStyle name="Vérification" xfId="110"/>
    <cellStyle name="Warning Text" xfId="111"/>
  </cellStyles>
  <dxfs count="19">
    <dxf>
      <fill>
        <patternFill>
          <bgColor rgb="FFFF0000"/>
        </patternFill>
      </fill>
    </dxf>
    <dxf>
      <fill>
        <patternFill>
          <bgColor rgb="FF92D050"/>
        </patternFill>
      </fill>
    </dxf>
    <dxf>
      <fill>
        <patternFill>
          <bgColor rgb="FFFFFF00"/>
        </patternFill>
      </fill>
    </dxf>
    <dxf>
      <fill>
        <patternFill>
          <bgColor rgb="FFB8CCE4"/>
        </patternFill>
      </fill>
    </dxf>
    <dxf>
      <fill>
        <patternFill>
          <bgColor rgb="FF366092"/>
        </patternFill>
      </fill>
    </dxf>
    <dxf>
      <fill>
        <patternFill patternType="solid">
          <fgColor indexed="34"/>
          <bgColor indexed="13"/>
        </patternFill>
      </fill>
    </dxf>
    <dxf>
      <fill>
        <patternFill patternType="solid">
          <fgColor indexed="60"/>
          <bgColor indexed="10"/>
        </patternFill>
      </fill>
    </dxf>
    <dxf>
      <font>
        <b val="0"/>
        <color indexed="9"/>
      </font>
      <fill>
        <patternFill patternType="solid">
          <fgColor indexed="58"/>
          <bgColor indexed="8"/>
        </patternFill>
      </fill>
    </dxf>
    <dxf>
      <fill>
        <patternFill>
          <bgColor rgb="FF92D050"/>
        </patternFill>
      </fill>
    </dxf>
    <dxf>
      <fill>
        <patternFill>
          <bgColor rgb="FFFF0000"/>
        </patternFill>
      </fill>
    </dxf>
    <dxf>
      <font>
        <color theme="0"/>
      </font>
      <fill>
        <patternFill>
          <bgColor theme="1"/>
        </patternFill>
      </fill>
    </dxf>
    <dxf>
      <fill>
        <patternFill patternType="solid">
          <fgColor indexed="34"/>
          <bgColor indexed="13"/>
        </patternFill>
      </fill>
    </dxf>
    <dxf>
      <fill>
        <patternFill patternType="solid">
          <fgColor indexed="60"/>
          <bgColor indexed="10"/>
        </patternFill>
      </fill>
    </dxf>
    <dxf>
      <font>
        <b val="0"/>
        <color indexed="9"/>
      </font>
      <fill>
        <patternFill patternType="solid">
          <fgColor indexed="58"/>
          <bgColor indexed="8"/>
        </patternFill>
      </fill>
    </dxf>
    <dxf>
      <fill>
        <patternFill>
          <bgColor rgb="FF92D050"/>
        </patternFill>
      </fill>
    </dxf>
    <dxf>
      <fill>
        <patternFill>
          <bgColor rgb="FFFF0000"/>
        </patternFill>
      </fill>
    </dxf>
    <dxf>
      <font>
        <color theme="0"/>
      </font>
      <fill>
        <patternFill>
          <bgColor theme="1"/>
        </patternFill>
      </fill>
    </dxf>
    <dxf>
      <fill>
        <patternFill>
          <bgColor theme="9"/>
        </patternFill>
      </fill>
      <border/>
    </dxf>
    <dxf>
      <fill>
        <patternFill>
          <bgColor rgb="FFFFC000"/>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cbookair711\Downloads\EN_MONOP_CDPR%20QIII%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 file"/>
      <sheetName val="Risks Issues"/>
      <sheetName val="JLCB dec"/>
      <sheetName val="Plan Op"/>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92D050"/>
  </sheetPr>
  <dimension ref="A1:E38"/>
  <sheetViews>
    <sheetView tabSelected="1" zoomScalePageLayoutView="0" workbookViewId="0" topLeftCell="A19">
      <selection activeCell="E23" sqref="E23"/>
    </sheetView>
  </sheetViews>
  <sheetFormatPr defaultColWidth="9.140625" defaultRowHeight="12.75"/>
  <cols>
    <col min="1" max="1" width="38.8515625" style="0" customWidth="1"/>
    <col min="2" max="2" width="37.421875" style="0" customWidth="1"/>
    <col min="4" max="4" width="4.7109375" style="0" customWidth="1"/>
    <col min="5" max="5" width="16.8515625" style="0" customWidth="1"/>
  </cols>
  <sheetData>
    <row r="1" spans="1:5" s="1" customFormat="1" ht="23.25">
      <c r="A1" s="184"/>
      <c r="B1" s="184"/>
      <c r="C1" s="184"/>
      <c r="D1" s="184"/>
      <c r="E1" s="184"/>
    </row>
    <row r="2" spans="1:5" s="1" customFormat="1" ht="15.75">
      <c r="A2" s="50" t="s">
        <v>0</v>
      </c>
      <c r="B2" s="191" t="s">
        <v>81</v>
      </c>
      <c r="C2" s="191"/>
      <c r="D2" s="191"/>
      <c r="E2" s="191"/>
    </row>
    <row r="3" spans="1:5" ht="15.75">
      <c r="A3" s="50" t="s">
        <v>1</v>
      </c>
      <c r="B3" s="192" t="s">
        <v>82</v>
      </c>
      <c r="C3" s="192"/>
      <c r="D3" s="192"/>
      <c r="E3" s="192"/>
    </row>
    <row r="4" spans="1:5" ht="15.75">
      <c r="A4" s="50" t="s">
        <v>2</v>
      </c>
      <c r="B4" s="192" t="s">
        <v>83</v>
      </c>
      <c r="C4" s="192"/>
      <c r="D4" s="192"/>
      <c r="E4" s="192"/>
    </row>
    <row r="5" spans="1:5" s="12" customFormat="1" ht="32.25" customHeight="1">
      <c r="A5" s="50" t="s">
        <v>3</v>
      </c>
      <c r="B5" s="193" t="s">
        <v>84</v>
      </c>
      <c r="C5" s="194"/>
      <c r="D5" s="194"/>
      <c r="E5" s="195"/>
    </row>
    <row r="6" spans="1:5" ht="15.75">
      <c r="A6" s="50" t="s">
        <v>4</v>
      </c>
      <c r="B6" s="196" t="s">
        <v>85</v>
      </c>
      <c r="C6" s="196"/>
      <c r="D6" s="196"/>
      <c r="E6" s="196"/>
    </row>
    <row r="7" spans="1:5" s="11" customFormat="1" ht="48" customHeight="1">
      <c r="A7" s="51" t="s">
        <v>5</v>
      </c>
      <c r="B7" s="200" t="s">
        <v>86</v>
      </c>
      <c r="C7" s="201"/>
      <c r="D7" s="201"/>
      <c r="E7" s="202"/>
    </row>
    <row r="8" spans="1:5" ht="15.75">
      <c r="A8" s="50" t="s">
        <v>6</v>
      </c>
      <c r="B8" s="203" t="s">
        <v>157</v>
      </c>
      <c r="C8" s="204"/>
      <c r="D8" s="204"/>
      <c r="E8" s="205"/>
    </row>
    <row r="9" spans="1:5" ht="15.75">
      <c r="A9" s="50" t="s">
        <v>7</v>
      </c>
      <c r="B9" s="81" t="s">
        <v>87</v>
      </c>
      <c r="C9" s="48"/>
      <c r="D9" s="48"/>
      <c r="E9" s="49"/>
    </row>
    <row r="10" spans="1:5" ht="15.75">
      <c r="A10" s="50" t="s">
        <v>8</v>
      </c>
      <c r="B10" s="83" t="s">
        <v>90</v>
      </c>
      <c r="C10" s="48"/>
      <c r="D10" s="48"/>
      <c r="E10" s="49"/>
    </row>
    <row r="11" spans="1:5" ht="15.75">
      <c r="A11" s="50" t="s">
        <v>9</v>
      </c>
      <c r="B11" s="196" t="s">
        <v>88</v>
      </c>
      <c r="C11" s="196"/>
      <c r="D11" s="196"/>
      <c r="E11" s="196"/>
    </row>
    <row r="12" spans="1:5" ht="36" customHeight="1">
      <c r="A12" s="52" t="s">
        <v>10</v>
      </c>
      <c r="B12" s="193" t="s">
        <v>97</v>
      </c>
      <c r="C12" s="194"/>
      <c r="D12" s="194"/>
      <c r="E12" s="195"/>
    </row>
    <row r="13" spans="1:5" ht="49.5" customHeight="1">
      <c r="A13" s="52" t="s">
        <v>11</v>
      </c>
      <c r="B13" s="193" t="s">
        <v>95</v>
      </c>
      <c r="C13" s="194"/>
      <c r="D13" s="194"/>
      <c r="E13" s="195"/>
    </row>
    <row r="14" spans="1:5" ht="48.75" customHeight="1">
      <c r="A14" s="52" t="s">
        <v>12</v>
      </c>
      <c r="B14" s="193" t="s">
        <v>96</v>
      </c>
      <c r="C14" s="194"/>
      <c r="D14" s="194"/>
      <c r="E14" s="195"/>
    </row>
    <row r="15" spans="1:5" ht="36.75" customHeight="1">
      <c r="A15" s="185" t="s">
        <v>13</v>
      </c>
      <c r="B15" s="197" t="s">
        <v>91</v>
      </c>
      <c r="C15" s="198"/>
      <c r="D15" s="198"/>
      <c r="E15" s="199"/>
    </row>
    <row r="16" spans="1:5" ht="33.75" customHeight="1">
      <c r="A16" s="186"/>
      <c r="B16" s="197" t="s">
        <v>94</v>
      </c>
      <c r="C16" s="198"/>
      <c r="D16" s="198"/>
      <c r="E16" s="199"/>
    </row>
    <row r="17" spans="1:5" ht="50.25" customHeight="1">
      <c r="A17" s="187"/>
      <c r="B17" s="206" t="s">
        <v>92</v>
      </c>
      <c r="C17" s="207"/>
      <c r="D17" s="207"/>
      <c r="E17" s="208"/>
    </row>
    <row r="18" spans="1:5" ht="53.25" customHeight="1" thickBot="1">
      <c r="A18" s="53"/>
      <c r="B18" s="197" t="s">
        <v>93</v>
      </c>
      <c r="C18" s="198"/>
      <c r="D18" s="198"/>
      <c r="E18" s="199"/>
    </row>
    <row r="19" spans="1:2" ht="12.75">
      <c r="A19" s="9"/>
      <c r="B19" s="10"/>
    </row>
    <row r="20" spans="1:2" ht="24" thickBot="1">
      <c r="A20" s="184" t="s">
        <v>14</v>
      </c>
      <c r="B20" s="190"/>
    </row>
    <row r="21" spans="1:3" ht="14.25" customHeight="1">
      <c r="A21" s="23" t="s">
        <v>15</v>
      </c>
      <c r="B21" s="56">
        <v>2014</v>
      </c>
      <c r="C21" s="173" t="s">
        <v>229</v>
      </c>
    </row>
    <row r="22" spans="1:2" ht="15.75" customHeight="1" thickBot="1">
      <c r="A22" s="24" t="s">
        <v>16</v>
      </c>
      <c r="B22" s="54" t="s">
        <v>174</v>
      </c>
    </row>
    <row r="23" spans="1:2" ht="13.5" thickBot="1">
      <c r="A23" s="24" t="s">
        <v>17</v>
      </c>
      <c r="B23" s="55" t="s">
        <v>251</v>
      </c>
    </row>
    <row r="25" spans="1:5" s="1" customFormat="1" ht="23.25">
      <c r="A25" s="188" t="s">
        <v>18</v>
      </c>
      <c r="B25" s="189"/>
      <c r="D25"/>
      <c r="E25"/>
    </row>
    <row r="26" spans="1:5" s="1" customFormat="1" ht="23.25">
      <c r="A26" s="39"/>
      <c r="B26" s="8" t="s">
        <v>19</v>
      </c>
      <c r="D26"/>
      <c r="E26"/>
    </row>
    <row r="27" ht="12.75">
      <c r="B27" s="8" t="s">
        <v>20</v>
      </c>
    </row>
    <row r="28" ht="12.75">
      <c r="B28" s="8" t="s">
        <v>21</v>
      </c>
    </row>
    <row r="29" ht="12.75">
      <c r="B29" s="8" t="s">
        <v>78</v>
      </c>
    </row>
    <row r="30" ht="12.75">
      <c r="B30" s="8" t="s">
        <v>22</v>
      </c>
    </row>
    <row r="31" ht="12.75">
      <c r="B31" s="8" t="s">
        <v>23</v>
      </c>
    </row>
    <row r="32" ht="12.75">
      <c r="B32" s="8" t="s">
        <v>24</v>
      </c>
    </row>
    <row r="33" ht="12.75">
      <c r="B33" s="8" t="s">
        <v>25</v>
      </c>
    </row>
    <row r="34" ht="12.75">
      <c r="B34" s="8" t="s">
        <v>26</v>
      </c>
    </row>
    <row r="35" ht="12.75">
      <c r="B35" s="8" t="s">
        <v>27</v>
      </c>
    </row>
    <row r="36" ht="12.75">
      <c r="B36" s="8" t="s">
        <v>28</v>
      </c>
    </row>
    <row r="37" ht="12.75">
      <c r="B37" s="8" t="s">
        <v>29</v>
      </c>
    </row>
    <row r="38" ht="12.75">
      <c r="B38" s="8" t="s">
        <v>30</v>
      </c>
    </row>
  </sheetData>
  <sheetProtection/>
  <mergeCells count="19">
    <mergeCell ref="B18:E18"/>
    <mergeCell ref="B16:E16"/>
    <mergeCell ref="B7:E7"/>
    <mergeCell ref="B8:E8"/>
    <mergeCell ref="B11:E11"/>
    <mergeCell ref="B12:E12"/>
    <mergeCell ref="B13:E13"/>
    <mergeCell ref="B14:E14"/>
    <mergeCell ref="B17:E17"/>
    <mergeCell ref="A1:E1"/>
    <mergeCell ref="A15:A17"/>
    <mergeCell ref="A25:B25"/>
    <mergeCell ref="A20:B20"/>
    <mergeCell ref="B2:E2"/>
    <mergeCell ref="B3:E3"/>
    <mergeCell ref="B4:E4"/>
    <mergeCell ref="B5:E5"/>
    <mergeCell ref="B6:E6"/>
    <mergeCell ref="B15:E15"/>
  </mergeCells>
  <dataValidations count="2">
    <dataValidation type="list" allowBlank="1" showInputMessage="1" showErrorMessage="1" sqref="B22">
      <formula1>"Q1,Q2,Q3,Q4"</formula1>
    </dataValidation>
    <dataValidation allowBlank="1" showInputMessage="1" showErrorMessage="1" sqref="E19"/>
  </dataValidations>
  <hyperlinks>
    <hyperlink ref="B35" location="MSE!A1" display="Matrice de Suivi Evaluation"/>
    <hyperlink ref="B27" location="'Risks Issues'!A1" display="Gestion des Risques et Problèmes"/>
    <hyperlink ref="B28" location="'JLCB dec'!A1" display="Suivi décisions SMCL"/>
    <hyperlink ref="B33" location="'Plan Op'!A1" display="Planning &amp; Suivi opérationnel"/>
    <hyperlink ref="B29" location="PM!A1" display="Procurement follow-up"/>
    <hyperlink ref="B30" location="'EAs-FAs'!A1" display="Accords d'Exécution et de Financement"/>
    <hyperlink ref="B34" location="POP!A1" display="Extrait POP"/>
    <hyperlink ref="B36" location="'Fin Plan'!A1" display="Planification Financière"/>
    <hyperlink ref="B26" location="Organ!A1" display="Organigramme"/>
    <hyperlink ref="B38" location="SYNTH!A1" display="Synthèse"/>
    <hyperlink ref="B32" location="Narr!A1" display="Narratif"/>
    <hyperlink ref="B37" location="'Plan Fin Dét'!A1" display="Planification financière détaillée"/>
    <hyperlink ref="B31" location="'HR'!A1" display="Ressources Humaines"/>
  </hyperlinks>
  <printOptions/>
  <pageMargins left="0.7" right="0.7" top="0.75" bottom="0.75" header="0.3" footer="0.3"/>
  <pageSetup horizontalDpi="600" verticalDpi="600" orientation="landscape"/>
  <headerFooter>
    <oddHeader>&amp;C&amp;18&amp;"Arial,Bold"&amp;K1F497DProject file</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J3314"/>
  <sheetViews>
    <sheetView zoomScale="130" zoomScaleNormal="130" zoomScalePageLayoutView="0" workbookViewId="0" topLeftCell="F4">
      <selection activeCell="G80" sqref="G80"/>
    </sheetView>
  </sheetViews>
  <sheetFormatPr defaultColWidth="9.140625" defaultRowHeight="12.75"/>
  <cols>
    <col min="1" max="1" width="30.7109375" style="147" customWidth="1"/>
    <col min="2" max="2" width="11.8515625" style="147" customWidth="1"/>
    <col min="3" max="3" width="8.421875" style="147" customWidth="1"/>
    <col min="4" max="4" width="9.8515625" style="147" customWidth="1"/>
    <col min="5" max="5" width="8.421875" style="147" customWidth="1"/>
    <col min="6" max="6" width="10.421875" style="147" customWidth="1"/>
    <col min="7" max="7" width="29.8515625" style="147" customWidth="1"/>
    <col min="8" max="8" width="10.140625" style="147" customWidth="1"/>
    <col min="9" max="9" width="8.8515625" style="147" customWidth="1"/>
    <col min="10" max="10" width="28.7109375" style="147" customWidth="1"/>
    <col min="11" max="11" width="10.28125" style="147" customWidth="1"/>
    <col min="12" max="85" width="9.140625" style="147" customWidth="1"/>
    <col min="86" max="88" width="0" style="147" hidden="1" customWidth="1"/>
    <col min="89" max="16384" width="9.140625" style="147" customWidth="1"/>
  </cols>
  <sheetData>
    <row r="1" spans="1:2" ht="23.25">
      <c r="A1" s="146"/>
      <c r="B1" s="13"/>
    </row>
    <row r="2" spans="1:4" ht="15">
      <c r="A2" s="148" t="s">
        <v>175</v>
      </c>
      <c r="B2" s="149" t="str">
        <f>CODE_PROJET</f>
        <v>VIE 1204811</v>
      </c>
      <c r="C2" s="150"/>
      <c r="D2" s="151"/>
    </row>
    <row r="3" spans="1:4" ht="15">
      <c r="A3" s="152" t="s">
        <v>176</v>
      </c>
      <c r="B3" s="153" t="str">
        <f>INTITULE_PROJET</f>
        <v>CAPACITY DEVELOPMENT FOR PLANNING REFORM</v>
      </c>
      <c r="C3" s="154"/>
      <c r="D3" s="155"/>
    </row>
    <row r="4" spans="1:4" ht="15">
      <c r="A4" s="148" t="s">
        <v>155</v>
      </c>
      <c r="B4" s="149">
        <v>2017</v>
      </c>
      <c r="C4" s="150"/>
      <c r="D4" s="151"/>
    </row>
    <row r="5" spans="1:4" ht="15">
      <c r="A5" s="152" t="s">
        <v>177</v>
      </c>
      <c r="B5" s="153" t="s">
        <v>174</v>
      </c>
      <c r="C5" s="154"/>
      <c r="D5" s="155"/>
    </row>
    <row r="6" spans="1:14" ht="12.75">
      <c r="A6" s="2"/>
      <c r="L6" s="156"/>
      <c r="M6" s="156"/>
      <c r="N6" s="156"/>
    </row>
    <row r="7" spans="1:11" s="157" customFormat="1" ht="15" customHeight="1">
      <c r="A7" s="229" t="s">
        <v>178</v>
      </c>
      <c r="B7" s="229"/>
      <c r="C7" s="229"/>
      <c r="D7" s="210" t="s">
        <v>179</v>
      </c>
      <c r="E7" s="210"/>
      <c r="F7" s="210"/>
      <c r="G7" s="211" t="s">
        <v>180</v>
      </c>
      <c r="H7" s="211"/>
      <c r="I7" s="211"/>
      <c r="J7" s="212" t="s">
        <v>181</v>
      </c>
      <c r="K7" s="212"/>
    </row>
    <row r="8" spans="1:11" ht="25.5">
      <c r="A8" s="158" t="s">
        <v>182</v>
      </c>
      <c r="B8" s="158" t="s">
        <v>183</v>
      </c>
      <c r="C8" s="158" t="s">
        <v>184</v>
      </c>
      <c r="D8" s="158" t="s">
        <v>185</v>
      </c>
      <c r="E8" s="158" t="s">
        <v>186</v>
      </c>
      <c r="F8" s="158" t="s">
        <v>187</v>
      </c>
      <c r="G8" s="159" t="s">
        <v>188</v>
      </c>
      <c r="H8" s="158" t="s">
        <v>189</v>
      </c>
      <c r="I8" s="158" t="s">
        <v>190</v>
      </c>
      <c r="J8" s="158" t="s">
        <v>191</v>
      </c>
      <c r="K8" s="160" t="s">
        <v>192</v>
      </c>
    </row>
    <row r="9" spans="1:16" ht="12.75" customHeight="1">
      <c r="A9" s="231" t="s">
        <v>173</v>
      </c>
      <c r="B9" s="223" t="s">
        <v>89</v>
      </c>
      <c r="C9" s="230" t="s">
        <v>80</v>
      </c>
      <c r="D9" s="228" t="s">
        <v>35</v>
      </c>
      <c r="E9" s="209" t="s">
        <v>32</v>
      </c>
      <c r="F9" s="227" t="str">
        <f>IF(AND(D9="High",E9="High"),"Very High Risk",IF(OR(AND(D9="High",E9="Medium"),AND(D9="Medium",E9="High")),"High Risk",IF(OR(AND(D9="High",E9="Low"),AND(D9="Medium",E9="Medium"),AND(D9="Low",E9="High")),"Medium Risk",IF(OR(D9="",E9=""),"","Low Risk"))))</f>
        <v>Low Risk</v>
      </c>
      <c r="G9" s="161" t="s">
        <v>205</v>
      </c>
      <c r="H9" s="161" t="s">
        <v>161</v>
      </c>
      <c r="I9" s="163" t="s">
        <v>193</v>
      </c>
      <c r="J9" s="162" t="s">
        <v>209</v>
      </c>
      <c r="K9" s="214" t="s">
        <v>204</v>
      </c>
      <c r="P9" s="156"/>
    </row>
    <row r="10" spans="1:11" ht="31.5" customHeight="1">
      <c r="A10" s="231"/>
      <c r="B10" s="223"/>
      <c r="C10" s="230"/>
      <c r="D10" s="228"/>
      <c r="E10" s="228"/>
      <c r="F10" s="227"/>
      <c r="G10" s="164" t="s">
        <v>198</v>
      </c>
      <c r="H10" s="165" t="s">
        <v>161</v>
      </c>
      <c r="I10" s="163" t="s">
        <v>164</v>
      </c>
      <c r="J10" s="171" t="s">
        <v>208</v>
      </c>
      <c r="K10" s="214"/>
    </row>
    <row r="11" spans="1:11" ht="38.25">
      <c r="A11" s="231"/>
      <c r="B11" s="223"/>
      <c r="C11" s="230"/>
      <c r="D11" s="228"/>
      <c r="E11" s="228"/>
      <c r="F11" s="227"/>
      <c r="G11" s="166" t="s">
        <v>207</v>
      </c>
      <c r="H11" s="167" t="s">
        <v>161</v>
      </c>
      <c r="I11" s="168" t="s">
        <v>206</v>
      </c>
      <c r="J11" s="166" t="s">
        <v>210</v>
      </c>
      <c r="K11" s="214"/>
    </row>
    <row r="12" spans="1:16" ht="39.75" customHeight="1">
      <c r="A12" s="231" t="s">
        <v>194</v>
      </c>
      <c r="B12" s="223" t="s">
        <v>162</v>
      </c>
      <c r="C12" s="214" t="s">
        <v>37</v>
      </c>
      <c r="D12" s="209" t="s">
        <v>32</v>
      </c>
      <c r="E12" s="209" t="s">
        <v>38</v>
      </c>
      <c r="F12" s="213" t="str">
        <f>IF(AND(D12="High",E12="High"),"Very High Risk",IF(OR(AND(D12="High",E12="Medium"),AND(D12="Medium",E12="High")),"High Risk",IF(OR(AND(D12="High",E12="Low"),AND(D12="Medium",E12="Medium"),AND(D12="Low",E12="High")),"Medium Risk",IF(OR(D12="",E12=""),"","Low Risk"))))</f>
        <v>Medium Risk</v>
      </c>
      <c r="G12" s="161" t="s">
        <v>195</v>
      </c>
      <c r="H12" s="161" t="s">
        <v>161</v>
      </c>
      <c r="I12" s="163"/>
      <c r="J12" s="162" t="s">
        <v>211</v>
      </c>
      <c r="K12" s="214" t="s">
        <v>204</v>
      </c>
      <c r="P12" s="156"/>
    </row>
    <row r="13" spans="1:11" ht="15" customHeight="1">
      <c r="A13" s="231"/>
      <c r="B13" s="223"/>
      <c r="C13" s="214"/>
      <c r="D13" s="209"/>
      <c r="E13" s="209"/>
      <c r="F13" s="213"/>
      <c r="G13" s="165"/>
      <c r="H13" s="165"/>
      <c r="I13" s="163"/>
      <c r="J13" s="165"/>
      <c r="K13" s="214"/>
    </row>
    <row r="14" spans="1:11" ht="37.5" customHeight="1">
      <c r="A14" s="231"/>
      <c r="B14" s="223"/>
      <c r="C14" s="214"/>
      <c r="D14" s="209"/>
      <c r="E14" s="209"/>
      <c r="F14" s="213"/>
      <c r="G14" s="170" t="s">
        <v>196</v>
      </c>
      <c r="H14" s="169"/>
      <c r="I14" s="168"/>
      <c r="J14" s="169"/>
      <c r="K14" s="214"/>
    </row>
    <row r="15" spans="1:11" ht="24.75" customHeight="1">
      <c r="A15" s="231" t="s">
        <v>172</v>
      </c>
      <c r="B15" s="223" t="s">
        <v>162</v>
      </c>
      <c r="C15" s="214" t="s">
        <v>37</v>
      </c>
      <c r="D15" s="209" t="s">
        <v>32</v>
      </c>
      <c r="E15" s="209" t="s">
        <v>35</v>
      </c>
      <c r="F15" s="213" t="str">
        <f>IF(AND(D15="High",E15="High"),"Very High Risk",IF(OR(AND(D15="High",E15="Medium"),AND(D15="Medium",E15="High")),"High Risk",IF(OR(AND(D15="High",E15="Low"),AND(D15="Medium",E15="Medium"),AND(D15="Low",E15="High")),"Medium Risk",IF(OR(D15="",E15=""),"","Low Risk"))))</f>
        <v>Low Risk</v>
      </c>
      <c r="G15" s="161" t="s">
        <v>199</v>
      </c>
      <c r="H15" s="161"/>
      <c r="I15" s="163" t="s">
        <v>163</v>
      </c>
      <c r="J15" s="162" t="s">
        <v>212</v>
      </c>
      <c r="K15" s="214" t="s">
        <v>204</v>
      </c>
    </row>
    <row r="16" spans="1:11" ht="25.5">
      <c r="A16" s="231"/>
      <c r="B16" s="223"/>
      <c r="C16" s="214"/>
      <c r="D16" s="209"/>
      <c r="E16" s="209"/>
      <c r="F16" s="213"/>
      <c r="G16" s="171" t="s">
        <v>201</v>
      </c>
      <c r="H16" s="165"/>
      <c r="I16" s="163"/>
      <c r="J16" s="165"/>
      <c r="K16" s="214"/>
    </row>
    <row r="17" spans="1:11" ht="12.75">
      <c r="A17" s="231"/>
      <c r="B17" s="223"/>
      <c r="C17" s="214"/>
      <c r="D17" s="209"/>
      <c r="E17" s="209"/>
      <c r="F17" s="213"/>
      <c r="G17" s="170" t="s">
        <v>196</v>
      </c>
      <c r="H17" s="169"/>
      <c r="I17" s="168"/>
      <c r="J17" s="169"/>
      <c r="K17" s="214"/>
    </row>
    <row r="18" spans="1:11" ht="12.75" customHeight="1">
      <c r="A18" s="231" t="s">
        <v>197</v>
      </c>
      <c r="B18" s="223" t="s">
        <v>89</v>
      </c>
      <c r="C18" s="214" t="s">
        <v>37</v>
      </c>
      <c r="D18" s="209" t="s">
        <v>32</v>
      </c>
      <c r="E18" s="209" t="s">
        <v>38</v>
      </c>
      <c r="F18" s="213" t="str">
        <f>IF(AND(D18="High",E18="High"),"Very High Risk",IF(OR(AND(D18="High",E18="Medium"),AND(D18="Medium",E18="High")),"High Risk",IF(OR(AND(D18="High",E18="Low"),AND(D18="Medium",E18="Medium"),AND(D18="Low",E18="High")),"Medium Risk",IF(OR(D18="",E18=""),"","Low Risk"))))</f>
        <v>Medium Risk</v>
      </c>
      <c r="G18" s="224" t="s">
        <v>200</v>
      </c>
      <c r="H18" s="217"/>
      <c r="I18" s="218"/>
      <c r="J18" s="215" t="s">
        <v>253</v>
      </c>
      <c r="K18" s="214" t="s">
        <v>204</v>
      </c>
    </row>
    <row r="19" spans="1:11" ht="42" customHeight="1">
      <c r="A19" s="231"/>
      <c r="B19" s="223"/>
      <c r="C19" s="214"/>
      <c r="D19" s="209"/>
      <c r="E19" s="209"/>
      <c r="F19" s="213"/>
      <c r="G19" s="225"/>
      <c r="H19" s="216"/>
      <c r="I19" s="219"/>
      <c r="J19" s="216"/>
      <c r="K19" s="214"/>
    </row>
    <row r="20" spans="1:11" ht="42" customHeight="1">
      <c r="A20" s="231"/>
      <c r="B20" s="223"/>
      <c r="C20" s="214"/>
      <c r="D20" s="209"/>
      <c r="E20" s="209"/>
      <c r="F20" s="213"/>
      <c r="G20" s="172"/>
      <c r="H20" s="169"/>
      <c r="I20" s="168"/>
      <c r="J20" s="169"/>
      <c r="K20" s="214"/>
    </row>
    <row r="21" spans="1:11" ht="12.75" customHeight="1">
      <c r="A21" s="231" t="s">
        <v>214</v>
      </c>
      <c r="B21" s="223" t="s">
        <v>213</v>
      </c>
      <c r="C21" s="214" t="s">
        <v>31</v>
      </c>
      <c r="D21" s="209" t="s">
        <v>35</v>
      </c>
      <c r="E21" s="209" t="s">
        <v>35</v>
      </c>
      <c r="F21" s="213" t="str">
        <f>IF(AND(D21="High",E21="High"),"Very High Risk",IF(OR(AND(D21="High",E21="Medium"),AND(D21="Medium",E21="High")),"High Risk",IF(OR(AND(D21="High",E21="Low"),AND(D21="Medium",E21="Medium"),AND(D21="Low",E21="High")),"Medium Risk",IF(OR(D21="",E21=""),"","Low Risk"))))</f>
        <v>Medium Risk</v>
      </c>
      <c r="G21" s="161" t="s">
        <v>220</v>
      </c>
      <c r="H21" s="161" t="s">
        <v>161</v>
      </c>
      <c r="I21" s="163"/>
      <c r="J21" s="215" t="s">
        <v>215</v>
      </c>
      <c r="K21" s="214" t="s">
        <v>204</v>
      </c>
    </row>
    <row r="22" spans="1:11" ht="12.75">
      <c r="A22" s="231"/>
      <c r="B22" s="223"/>
      <c r="C22" s="214"/>
      <c r="D22" s="209"/>
      <c r="E22" s="209"/>
      <c r="F22" s="213"/>
      <c r="G22" s="165"/>
      <c r="H22" s="165"/>
      <c r="I22" s="163"/>
      <c r="J22" s="226"/>
      <c r="K22" s="214"/>
    </row>
    <row r="23" spans="1:11" ht="28.5" customHeight="1">
      <c r="A23" s="231"/>
      <c r="B23" s="223"/>
      <c r="C23" s="214"/>
      <c r="D23" s="209"/>
      <c r="E23" s="209"/>
      <c r="F23" s="213"/>
      <c r="G23" s="170" t="s">
        <v>196</v>
      </c>
      <c r="H23" s="169"/>
      <c r="I23" s="168"/>
      <c r="J23" s="216"/>
      <c r="K23" s="214"/>
    </row>
    <row r="24" spans="1:11" ht="12.75" customHeight="1">
      <c r="A24" s="231" t="s">
        <v>224</v>
      </c>
      <c r="B24" s="223" t="s">
        <v>225</v>
      </c>
      <c r="C24" s="214" t="s">
        <v>37</v>
      </c>
      <c r="D24" s="209" t="s">
        <v>35</v>
      </c>
      <c r="E24" s="209" t="s">
        <v>35</v>
      </c>
      <c r="F24" s="213" t="str">
        <f>IF(AND(D24="High",E24="High"),"Very High Risk",IF(OR(AND(D24="High",E24="Medium"),AND(D24="Medium",E24="High")),"High Risk",IF(OR(AND(D24="High",E24="Low"),AND(D24="Medium",E24="Medium"),AND(D24="Low",E24="High")),"Medium Risk",IF(OR(D24="",E24=""),"","Low Risk"))))</f>
        <v>Medium Risk</v>
      </c>
      <c r="G24" s="220" t="s">
        <v>226</v>
      </c>
      <c r="H24" s="161" t="s">
        <v>161</v>
      </c>
      <c r="I24" s="163" t="s">
        <v>227</v>
      </c>
      <c r="J24" s="71" t="s">
        <v>231</v>
      </c>
      <c r="K24" s="214" t="s">
        <v>204</v>
      </c>
    </row>
    <row r="25" spans="1:11" ht="12.75">
      <c r="A25" s="231"/>
      <c r="B25" s="223"/>
      <c r="C25" s="214"/>
      <c r="D25" s="209"/>
      <c r="E25" s="209"/>
      <c r="F25" s="213"/>
      <c r="G25" s="221"/>
      <c r="H25" s="165"/>
      <c r="I25" s="163"/>
      <c r="J25" s="165" t="s">
        <v>232</v>
      </c>
      <c r="K25" s="214"/>
    </row>
    <row r="26" spans="1:11" ht="12.75">
      <c r="A26" s="231"/>
      <c r="B26" s="223"/>
      <c r="C26" s="214"/>
      <c r="D26" s="209"/>
      <c r="E26" s="209"/>
      <c r="F26" s="213"/>
      <c r="G26" s="222"/>
      <c r="H26" s="169"/>
      <c r="I26" s="168"/>
      <c r="J26" s="169"/>
      <c r="K26" s="214"/>
    </row>
    <row r="27" spans="1:11" s="177" customFormat="1" ht="12.75" customHeight="1">
      <c r="A27" s="233" t="s">
        <v>233</v>
      </c>
      <c r="B27" s="235" t="s">
        <v>234</v>
      </c>
      <c r="C27" s="232" t="s">
        <v>31</v>
      </c>
      <c r="D27" s="237" t="s">
        <v>35</v>
      </c>
      <c r="E27" s="237" t="s">
        <v>35</v>
      </c>
      <c r="F27" s="238" t="str">
        <f>IF(AND(D27="High",E27="High"),"Very High Risk",IF(OR(AND(D27="High",E27="Medium"),AND(D27="Medium",E27="High")),"High Risk",IF(OR(AND(D27="High",E27="Low"),AND(D27="Medium",E27="Medium"),AND(D27="Low",E27="High")),"Medium Risk",IF(OR(D27="",E27=""),"","Low Risk"))))</f>
        <v>Medium Risk</v>
      </c>
      <c r="G27" s="174"/>
      <c r="H27" s="174"/>
      <c r="I27" s="175"/>
      <c r="J27" s="176"/>
      <c r="K27" s="239" t="s">
        <v>204</v>
      </c>
    </row>
    <row r="28" spans="1:11" s="177" customFormat="1" ht="12.75">
      <c r="A28" s="234"/>
      <c r="B28" s="236"/>
      <c r="C28" s="232"/>
      <c r="D28" s="237"/>
      <c r="E28" s="237"/>
      <c r="F28" s="238"/>
      <c r="G28" s="165" t="s">
        <v>235</v>
      </c>
      <c r="H28" s="165" t="s">
        <v>161</v>
      </c>
      <c r="I28" s="178" t="s">
        <v>236</v>
      </c>
      <c r="J28" s="165" t="s">
        <v>237</v>
      </c>
      <c r="K28" s="232"/>
    </row>
    <row r="29" spans="1:11" s="177" customFormat="1" ht="12.75">
      <c r="A29" s="234"/>
      <c r="B29" s="236"/>
      <c r="C29" s="232"/>
      <c r="D29" s="237"/>
      <c r="E29" s="237"/>
      <c r="F29" s="238"/>
      <c r="G29" s="170" t="s">
        <v>196</v>
      </c>
      <c r="H29" s="179"/>
      <c r="I29" s="180"/>
      <c r="J29" s="179"/>
      <c r="K29" s="232"/>
    </row>
    <row r="30" spans="1:11" s="177" customFormat="1" ht="12.75" customHeight="1">
      <c r="A30" s="233" t="s">
        <v>238</v>
      </c>
      <c r="B30" s="235" t="s">
        <v>234</v>
      </c>
      <c r="C30" s="232" t="s">
        <v>37</v>
      </c>
      <c r="D30" s="237" t="s">
        <v>35</v>
      </c>
      <c r="E30" s="237" t="s">
        <v>35</v>
      </c>
      <c r="F30" s="238" t="str">
        <f>IF(AND(D30="High",E30="High"),"Very High Risk",IF(OR(AND(D30="High",E30="Medium"),AND(D30="Medium",E30="High")),"High Risk",IF(OR(AND(D30="High",E30="Low"),AND(D30="Medium",E30="Medium"),AND(D30="Low",E30="High")),"Medium Risk",IF(OR(D30="",E30=""),"","Low Risk"))))</f>
        <v>Medium Risk</v>
      </c>
      <c r="G30" s="174"/>
      <c r="H30" s="174"/>
      <c r="I30" s="175"/>
      <c r="K30" s="232" t="s">
        <v>204</v>
      </c>
    </row>
    <row r="31" spans="1:11" s="177" customFormat="1" ht="38.25">
      <c r="A31" s="234"/>
      <c r="B31" s="236"/>
      <c r="C31" s="232"/>
      <c r="D31" s="237"/>
      <c r="E31" s="237"/>
      <c r="F31" s="238"/>
      <c r="G31" s="181"/>
      <c r="H31" s="181"/>
      <c r="I31" s="175"/>
      <c r="J31" s="182" t="s">
        <v>239</v>
      </c>
      <c r="K31" s="232"/>
    </row>
    <row r="32" spans="1:11" s="177" customFormat="1" ht="12.75">
      <c r="A32" s="234"/>
      <c r="B32" s="236"/>
      <c r="C32" s="232"/>
      <c r="D32" s="237"/>
      <c r="E32" s="237"/>
      <c r="F32" s="238"/>
      <c r="G32" s="170" t="s">
        <v>196</v>
      </c>
      <c r="H32" s="179"/>
      <c r="I32" s="180"/>
      <c r="J32" s="179"/>
      <c r="K32" s="232"/>
    </row>
    <row r="33" spans="1:11" ht="12.75" customHeight="1">
      <c r="A33" s="231"/>
      <c r="B33" s="223"/>
      <c r="C33" s="214"/>
      <c r="D33" s="209"/>
      <c r="E33" s="209"/>
      <c r="F33" s="213">
        <f>IF(AND(D33="High",E33="High"),"Very High Risk",IF(OR(AND(D33="High",E33="Medium"),AND(D33="Medium",E33="High")),"High Risk",IF(OR(AND(D33="High",E33="Low"),AND(D33="Medium",E33="Medium"),AND(D33="Low",E33="High")),"Medium Risk",IF(OR(D33="",E33=""),"","Low Risk"))))</f>
      </c>
      <c r="G33" s="161"/>
      <c r="H33" s="161"/>
      <c r="I33" s="163"/>
      <c r="J33" s="162"/>
      <c r="K33" s="214"/>
    </row>
    <row r="34" spans="1:11" ht="12.75">
      <c r="A34" s="231"/>
      <c r="B34" s="223"/>
      <c r="C34" s="214"/>
      <c r="D34" s="209"/>
      <c r="E34" s="209"/>
      <c r="F34" s="213"/>
      <c r="G34" s="165"/>
      <c r="H34" s="165"/>
      <c r="I34" s="163"/>
      <c r="J34" s="165"/>
      <c r="K34" s="214"/>
    </row>
    <row r="35" spans="1:11" ht="12.75">
      <c r="A35" s="231"/>
      <c r="B35" s="223"/>
      <c r="C35" s="214"/>
      <c r="D35" s="209"/>
      <c r="E35" s="209"/>
      <c r="F35" s="213"/>
      <c r="G35" s="170" t="s">
        <v>196</v>
      </c>
      <c r="H35" s="169"/>
      <c r="I35" s="168"/>
      <c r="J35" s="169"/>
      <c r="K35" s="214"/>
    </row>
    <row r="36" spans="1:11" ht="12.75" customHeight="1">
      <c r="A36" s="231"/>
      <c r="B36" s="223"/>
      <c r="C36" s="214"/>
      <c r="D36" s="209"/>
      <c r="E36" s="209"/>
      <c r="F36" s="213">
        <f>IF(AND(D36="High",E36="High"),"Very High Risk",IF(OR(AND(D36="High",E36="Medium"),AND(D36="Medium",E36="High")),"High Risk",IF(OR(AND(D36="High",E36="Low"),AND(D36="Medium",E36="Medium"),AND(D36="Low",E36="High")),"Medium Risk",IF(OR(D36="",E36=""),"","Low Risk"))))</f>
      </c>
      <c r="G36" s="161"/>
      <c r="H36" s="161"/>
      <c r="I36" s="163"/>
      <c r="J36" s="162"/>
      <c r="K36" s="214"/>
    </row>
    <row r="37" spans="1:11" ht="12.75">
      <c r="A37" s="231"/>
      <c r="B37" s="223"/>
      <c r="C37" s="214"/>
      <c r="D37" s="209"/>
      <c r="E37" s="209"/>
      <c r="F37" s="213"/>
      <c r="G37" s="165"/>
      <c r="H37" s="165"/>
      <c r="I37" s="163"/>
      <c r="J37" s="165"/>
      <c r="K37" s="214"/>
    </row>
    <row r="38" spans="1:11" ht="12.75">
      <c r="A38" s="231"/>
      <c r="B38" s="223"/>
      <c r="C38" s="214"/>
      <c r="D38" s="209"/>
      <c r="E38" s="209"/>
      <c r="F38" s="213"/>
      <c r="G38" s="170" t="s">
        <v>196</v>
      </c>
      <c r="H38" s="169"/>
      <c r="I38" s="168"/>
      <c r="J38" s="169"/>
      <c r="K38" s="214"/>
    </row>
    <row r="39" spans="1:11" ht="12.75" customHeight="1">
      <c r="A39" s="231"/>
      <c r="B39" s="223"/>
      <c r="C39" s="214"/>
      <c r="D39" s="209"/>
      <c r="E39" s="209"/>
      <c r="F39" s="213">
        <f>IF(AND(D39="High",E39="High"),"Very High Risk",IF(OR(AND(D39="High",E39="Medium"),AND(D39="Medium",E39="High")),"High Risk",IF(OR(AND(D39="High",E39="Low"),AND(D39="Medium",E39="Medium"),AND(D39="Low",E39="High")),"Medium Risk",IF(OR(D39="",E39=""),"","Low Risk"))))</f>
      </c>
      <c r="G39" s="161"/>
      <c r="H39" s="161"/>
      <c r="I39" s="163"/>
      <c r="J39" s="162"/>
      <c r="K39" s="214"/>
    </row>
    <row r="40" spans="1:11" ht="12.75">
      <c r="A40" s="231"/>
      <c r="B40" s="223"/>
      <c r="C40" s="214"/>
      <c r="D40" s="209"/>
      <c r="E40" s="209"/>
      <c r="F40" s="213"/>
      <c r="G40" s="165"/>
      <c r="H40" s="165"/>
      <c r="I40" s="163"/>
      <c r="J40" s="165"/>
      <c r="K40" s="214"/>
    </row>
    <row r="41" spans="1:11" ht="12.75">
      <c r="A41" s="231"/>
      <c r="B41" s="223"/>
      <c r="C41" s="214"/>
      <c r="D41" s="209"/>
      <c r="E41" s="209"/>
      <c r="F41" s="213"/>
      <c r="G41" s="170" t="s">
        <v>196</v>
      </c>
      <c r="H41" s="169"/>
      <c r="I41" s="168"/>
      <c r="J41" s="169"/>
      <c r="K41" s="214"/>
    </row>
    <row r="42" spans="1:11" ht="12.75" customHeight="1">
      <c r="A42" s="231"/>
      <c r="B42" s="223"/>
      <c r="C42" s="214"/>
      <c r="D42" s="209"/>
      <c r="E42" s="209"/>
      <c r="F42" s="213">
        <f>IF(AND(D42="High",E42="High"),"Very High Risk",IF(OR(AND(D42="High",E42="Medium"),AND(D42="Medium",E42="High")),"High Risk",IF(OR(AND(D42="High",E42="Low"),AND(D42="Medium",E42="Medium"),AND(D42="Low",E42="High")),"Medium Risk",IF(OR(D42="",E42=""),"","Low Risk"))))</f>
      </c>
      <c r="G42" s="161"/>
      <c r="H42" s="161"/>
      <c r="I42" s="163"/>
      <c r="J42" s="162"/>
      <c r="K42" s="214"/>
    </row>
    <row r="43" spans="1:11" ht="12.75">
      <c r="A43" s="231"/>
      <c r="B43" s="223"/>
      <c r="C43" s="214"/>
      <c r="D43" s="209"/>
      <c r="E43" s="209"/>
      <c r="F43" s="213"/>
      <c r="G43" s="165"/>
      <c r="H43" s="165"/>
      <c r="I43" s="163"/>
      <c r="J43" s="165"/>
      <c r="K43" s="214"/>
    </row>
    <row r="44" spans="1:11" ht="12.75">
      <c r="A44" s="231"/>
      <c r="B44" s="223"/>
      <c r="C44" s="214"/>
      <c r="D44" s="209"/>
      <c r="E44" s="209"/>
      <c r="F44" s="213"/>
      <c r="G44" s="170" t="s">
        <v>196</v>
      </c>
      <c r="H44" s="169"/>
      <c r="I44" s="168"/>
      <c r="J44" s="169"/>
      <c r="K44" s="214"/>
    </row>
    <row r="45" spans="1:11" ht="12.75" customHeight="1">
      <c r="A45" s="231"/>
      <c r="B45" s="223"/>
      <c r="C45" s="214"/>
      <c r="D45" s="209"/>
      <c r="E45" s="209"/>
      <c r="F45" s="213">
        <f>IF(AND(D45="High",E45="High"),"Very High Risk",IF(OR(AND(D45="High",E45="Medium"),AND(D45="Medium",E45="High")),"High Risk",IF(OR(AND(D45="High",E45="Low"),AND(D45="Medium",E45="Medium"),AND(D45="Low",E45="High")),"Medium Risk",IF(OR(D45="",E45=""),"","Low Risk"))))</f>
      </c>
      <c r="G45" s="161"/>
      <c r="H45" s="161"/>
      <c r="I45" s="163"/>
      <c r="J45" s="162"/>
      <c r="K45" s="214"/>
    </row>
    <row r="46" spans="1:11" ht="12.75">
      <c r="A46" s="231"/>
      <c r="B46" s="223"/>
      <c r="C46" s="214"/>
      <c r="D46" s="209"/>
      <c r="E46" s="209"/>
      <c r="F46" s="213"/>
      <c r="G46" s="165"/>
      <c r="H46" s="165"/>
      <c r="I46" s="163"/>
      <c r="J46" s="165"/>
      <c r="K46" s="214"/>
    </row>
    <row r="47" spans="1:11" ht="12.75">
      <c r="A47" s="231"/>
      <c r="B47" s="223"/>
      <c r="C47" s="214"/>
      <c r="D47" s="209"/>
      <c r="E47" s="209"/>
      <c r="F47" s="213"/>
      <c r="G47" s="170" t="s">
        <v>196</v>
      </c>
      <c r="H47" s="169"/>
      <c r="I47" s="168"/>
      <c r="J47" s="169"/>
      <c r="K47" s="214"/>
    </row>
    <row r="48" spans="1:11" ht="12.75" customHeight="1">
      <c r="A48" s="231"/>
      <c r="B48" s="223"/>
      <c r="C48" s="214"/>
      <c r="D48" s="209"/>
      <c r="E48" s="209"/>
      <c r="F48" s="213">
        <f>IF(AND(D48="High",E48="High"),"Very High Risk",IF(OR(AND(D48="High",E48="Medium"),AND(D48="Medium",E48="High")),"High Risk",IF(OR(AND(D48="High",E48="Low"),AND(D48="Medium",E48="Medium"),AND(D48="Low",E48="High")),"Medium Risk",IF(OR(D48="",E48=""),"","Low Risk"))))</f>
      </c>
      <c r="G48" s="161"/>
      <c r="H48" s="161"/>
      <c r="I48" s="163"/>
      <c r="J48" s="162"/>
      <c r="K48" s="214"/>
    </row>
    <row r="49" spans="1:11" ht="12.75">
      <c r="A49" s="231"/>
      <c r="B49" s="223"/>
      <c r="C49" s="214"/>
      <c r="D49" s="209"/>
      <c r="E49" s="209"/>
      <c r="F49" s="213"/>
      <c r="G49" s="165"/>
      <c r="H49" s="165"/>
      <c r="I49" s="163"/>
      <c r="J49" s="165"/>
      <c r="K49" s="214"/>
    </row>
    <row r="50" spans="1:11" ht="12.75">
      <c r="A50" s="231"/>
      <c r="B50" s="223"/>
      <c r="C50" s="214"/>
      <c r="D50" s="209"/>
      <c r="E50" s="209"/>
      <c r="F50" s="213"/>
      <c r="G50" s="170" t="s">
        <v>196</v>
      </c>
      <c r="H50" s="169"/>
      <c r="I50" s="168"/>
      <c r="J50" s="169"/>
      <c r="K50" s="214"/>
    </row>
    <row r="51" spans="1:11" ht="12.75" customHeight="1">
      <c r="A51" s="231"/>
      <c r="B51" s="223"/>
      <c r="C51" s="214"/>
      <c r="D51" s="209"/>
      <c r="E51" s="209"/>
      <c r="F51" s="213">
        <f>IF(AND(D51="High",E51="High"),"Very High Risk",IF(OR(AND(D51="High",E51="Medium"),AND(D51="Medium",E51="High")),"High Risk",IF(OR(AND(D51="High",E51="Low"),AND(D51="Medium",E51="Medium"),AND(D51="Low",E51="High")),"Medium Risk",IF(OR(D51="",E51=""),"","Low Risk"))))</f>
      </c>
      <c r="G51" s="161"/>
      <c r="H51" s="161"/>
      <c r="I51" s="163"/>
      <c r="J51" s="162"/>
      <c r="K51" s="214"/>
    </row>
    <row r="52" spans="1:11" ht="12.75">
      <c r="A52" s="231"/>
      <c r="B52" s="223"/>
      <c r="C52" s="214"/>
      <c r="D52" s="209"/>
      <c r="E52" s="209"/>
      <c r="F52" s="213"/>
      <c r="G52" s="165"/>
      <c r="H52" s="165"/>
      <c r="I52" s="163"/>
      <c r="J52" s="165"/>
      <c r="K52" s="214"/>
    </row>
    <row r="53" spans="1:11" ht="12.75">
      <c r="A53" s="231"/>
      <c r="B53" s="223"/>
      <c r="C53" s="214"/>
      <c r="D53" s="209"/>
      <c r="E53" s="209"/>
      <c r="F53" s="213"/>
      <c r="G53" s="170" t="s">
        <v>196</v>
      </c>
      <c r="H53" s="169"/>
      <c r="I53" s="168"/>
      <c r="J53" s="169"/>
      <c r="K53" s="214"/>
    </row>
    <row r="54" spans="1:11" ht="12.75" customHeight="1">
      <c r="A54" s="231"/>
      <c r="B54" s="223"/>
      <c r="C54" s="214"/>
      <c r="D54" s="209"/>
      <c r="E54" s="209"/>
      <c r="F54" s="213">
        <f>IF(AND(D54="High",E54="High"),"Very High Risk",IF(OR(AND(D54="High",E54="Medium"),AND(D54="Medium",E54="High")),"High Risk",IF(OR(AND(D54="High",E54="Low"),AND(D54="Medium",E54="Medium"),AND(D54="Low",E54="High")),"Medium Risk",IF(OR(D54="",E54=""),"","Low Risk"))))</f>
      </c>
      <c r="G54" s="161"/>
      <c r="H54" s="161"/>
      <c r="I54" s="163"/>
      <c r="J54" s="162"/>
      <c r="K54" s="214"/>
    </row>
    <row r="55" spans="1:11" ht="12.75">
      <c r="A55" s="231"/>
      <c r="B55" s="223"/>
      <c r="C55" s="214"/>
      <c r="D55" s="209"/>
      <c r="E55" s="209"/>
      <c r="F55" s="213"/>
      <c r="G55" s="165"/>
      <c r="H55" s="165"/>
      <c r="I55" s="163"/>
      <c r="J55" s="165"/>
      <c r="K55" s="214"/>
    </row>
    <row r="56" spans="1:11" ht="12.75">
      <c r="A56" s="231"/>
      <c r="B56" s="223"/>
      <c r="C56" s="214"/>
      <c r="D56" s="209"/>
      <c r="E56" s="209"/>
      <c r="F56" s="213"/>
      <c r="G56" s="170" t="s">
        <v>196</v>
      </c>
      <c r="H56" s="169"/>
      <c r="I56" s="168"/>
      <c r="J56" s="169"/>
      <c r="K56" s="214"/>
    </row>
    <row r="57" spans="1:11" ht="12.75" customHeight="1">
      <c r="A57" s="231"/>
      <c r="B57" s="223"/>
      <c r="C57" s="214"/>
      <c r="D57" s="209"/>
      <c r="E57" s="209"/>
      <c r="F57" s="213">
        <f>IF(AND(D57="High",E57="High"),"Very High Risk",IF(OR(AND(D57="High",E57="Medium"),AND(D57="Medium",E57="High")),"High Risk",IF(OR(AND(D57="High",E57="Low"),AND(D57="Medium",E57="Medium"),AND(D57="Low",E57="High")),"Medium Risk",IF(OR(D57="",E57=""),"","Low Risk"))))</f>
      </c>
      <c r="G57" s="161"/>
      <c r="H57" s="161"/>
      <c r="I57" s="163"/>
      <c r="J57" s="162"/>
      <c r="K57" s="214"/>
    </row>
    <row r="58" spans="1:11" ht="12.75">
      <c r="A58" s="231"/>
      <c r="B58" s="223"/>
      <c r="C58" s="214"/>
      <c r="D58" s="209"/>
      <c r="E58" s="209"/>
      <c r="F58" s="213"/>
      <c r="G58" s="165"/>
      <c r="H58" s="165"/>
      <c r="I58" s="163"/>
      <c r="J58" s="165"/>
      <c r="K58" s="214"/>
    </row>
    <row r="59" spans="1:11" ht="12.75">
      <c r="A59" s="231"/>
      <c r="B59" s="223"/>
      <c r="C59" s="214"/>
      <c r="D59" s="209"/>
      <c r="E59" s="209"/>
      <c r="F59" s="213"/>
      <c r="G59" s="170" t="s">
        <v>196</v>
      </c>
      <c r="H59" s="169"/>
      <c r="I59" s="168"/>
      <c r="J59" s="169"/>
      <c r="K59" s="214"/>
    </row>
    <row r="60" spans="1:11" ht="12.75" customHeight="1">
      <c r="A60" s="231"/>
      <c r="B60" s="223"/>
      <c r="C60" s="214"/>
      <c r="D60" s="209"/>
      <c r="E60" s="209"/>
      <c r="F60" s="213">
        <f>IF(AND(D60="High",E60="High"),"Very High Risk",IF(OR(AND(D60="High",E60="Medium"),AND(D60="Medium",E60="High")),"High Risk",IF(OR(AND(D60="High",E60="Low"),AND(D60="Medium",E60="Medium"),AND(D60="Low",E60="High")),"Medium Risk",IF(OR(D60="",E60=""),"","Low Risk"))))</f>
      </c>
      <c r="G60" s="161"/>
      <c r="H60" s="161"/>
      <c r="I60" s="163"/>
      <c r="J60" s="162"/>
      <c r="K60" s="214"/>
    </row>
    <row r="61" spans="1:11" ht="12.75">
      <c r="A61" s="231"/>
      <c r="B61" s="223"/>
      <c r="C61" s="214"/>
      <c r="D61" s="209"/>
      <c r="E61" s="209"/>
      <c r="F61" s="213"/>
      <c r="G61" s="165"/>
      <c r="H61" s="165"/>
      <c r="I61" s="163"/>
      <c r="J61" s="165"/>
      <c r="K61" s="214"/>
    </row>
    <row r="62" spans="1:11" ht="12.75">
      <c r="A62" s="231"/>
      <c r="B62" s="223"/>
      <c r="C62" s="214"/>
      <c r="D62" s="209"/>
      <c r="E62" s="209"/>
      <c r="F62" s="213"/>
      <c r="G62" s="170" t="s">
        <v>196</v>
      </c>
      <c r="H62" s="169"/>
      <c r="I62" s="168"/>
      <c r="J62" s="169"/>
      <c r="K62" s="214"/>
    </row>
    <row r="3311" ht="12.75">
      <c r="CJ3311" s="156" t="s">
        <v>31</v>
      </c>
    </row>
    <row r="3312" spans="86:88" ht="12.75">
      <c r="CH3312" s="156" t="s">
        <v>32</v>
      </c>
      <c r="CI3312" s="156" t="s">
        <v>33</v>
      </c>
      <c r="CJ3312" s="156" t="s">
        <v>34</v>
      </c>
    </row>
    <row r="3313" spans="86:88" ht="12.75">
      <c r="CH3313" s="156" t="s">
        <v>35</v>
      </c>
      <c r="CI3313" s="156" t="s">
        <v>36</v>
      </c>
      <c r="CJ3313" s="156" t="s">
        <v>37</v>
      </c>
    </row>
    <row r="3314" spans="86:88" ht="12.75">
      <c r="CH3314" s="156" t="s">
        <v>38</v>
      </c>
      <c r="CI3314" s="156" t="s">
        <v>38</v>
      </c>
      <c r="CJ3314" s="156" t="s">
        <v>39</v>
      </c>
    </row>
  </sheetData>
  <sheetProtection formatCells="0" formatColumns="0" formatRows="0" insertColumns="0" insertRows="0" sort="0" autoFilter="0"/>
  <mergeCells count="136">
    <mergeCell ref="A60:A62"/>
    <mergeCell ref="B60:B62"/>
    <mergeCell ref="C60:C62"/>
    <mergeCell ref="D60:D62"/>
    <mergeCell ref="E60:E62"/>
    <mergeCell ref="F48:F50"/>
    <mergeCell ref="A54:A56"/>
    <mergeCell ref="B54:B56"/>
    <mergeCell ref="C54:C56"/>
    <mergeCell ref="D54:D56"/>
    <mergeCell ref="A57:A59"/>
    <mergeCell ref="B57:B59"/>
    <mergeCell ref="C57:C59"/>
    <mergeCell ref="D57:D59"/>
    <mergeCell ref="B48:B50"/>
    <mergeCell ref="C48:C50"/>
    <mergeCell ref="D48:D50"/>
    <mergeCell ref="F60:F62"/>
    <mergeCell ref="K60:K62"/>
    <mergeCell ref="K54:K56"/>
    <mergeCell ref="E57:E59"/>
    <mergeCell ref="F57:F59"/>
    <mergeCell ref="K57:K59"/>
    <mergeCell ref="F54:F56"/>
    <mergeCell ref="E54:E56"/>
    <mergeCell ref="K48:K50"/>
    <mergeCell ref="A51:A53"/>
    <mergeCell ref="B51:B53"/>
    <mergeCell ref="C51:C53"/>
    <mergeCell ref="D51:D53"/>
    <mergeCell ref="E51:E53"/>
    <mergeCell ref="F51:F53"/>
    <mergeCell ref="K51:K53"/>
    <mergeCell ref="A48:A50"/>
    <mergeCell ref="E48:E50"/>
    <mergeCell ref="K45:K47"/>
    <mergeCell ref="A42:A44"/>
    <mergeCell ref="B42:B44"/>
    <mergeCell ref="C42:C44"/>
    <mergeCell ref="D42:D44"/>
    <mergeCell ref="E42:E44"/>
    <mergeCell ref="A45:A47"/>
    <mergeCell ref="B45:B47"/>
    <mergeCell ref="C45:C47"/>
    <mergeCell ref="D45:D47"/>
    <mergeCell ref="E45:E47"/>
    <mergeCell ref="F45:F47"/>
    <mergeCell ref="B36:B38"/>
    <mergeCell ref="C36:C38"/>
    <mergeCell ref="D36:D38"/>
    <mergeCell ref="E36:E38"/>
    <mergeCell ref="F42:F44"/>
    <mergeCell ref="K42:K44"/>
    <mergeCell ref="F36:F38"/>
    <mergeCell ref="K36:K38"/>
    <mergeCell ref="A39:A41"/>
    <mergeCell ref="B39:B41"/>
    <mergeCell ref="C39:C41"/>
    <mergeCell ref="D39:D41"/>
    <mergeCell ref="E39:E41"/>
    <mergeCell ref="F39:F41"/>
    <mergeCell ref="K39:K41"/>
    <mergeCell ref="A36:A38"/>
    <mergeCell ref="K33:K35"/>
    <mergeCell ref="A30:A32"/>
    <mergeCell ref="B30:B32"/>
    <mergeCell ref="C30:C32"/>
    <mergeCell ref="D30:D32"/>
    <mergeCell ref="E30:E32"/>
    <mergeCell ref="A33:A35"/>
    <mergeCell ref="B33:B35"/>
    <mergeCell ref="C33:C35"/>
    <mergeCell ref="D33:D35"/>
    <mergeCell ref="E33:E35"/>
    <mergeCell ref="F33:F35"/>
    <mergeCell ref="B24:B26"/>
    <mergeCell ref="C24:C26"/>
    <mergeCell ref="D24:D26"/>
    <mergeCell ref="E24:E26"/>
    <mergeCell ref="F30:F32"/>
    <mergeCell ref="K30:K32"/>
    <mergeCell ref="F24:F26"/>
    <mergeCell ref="K24:K26"/>
    <mergeCell ref="A27:A29"/>
    <mergeCell ref="B27:B29"/>
    <mergeCell ref="C27:C29"/>
    <mergeCell ref="D27:D29"/>
    <mergeCell ref="E27:E29"/>
    <mergeCell ref="F27:F29"/>
    <mergeCell ref="K27:K29"/>
    <mergeCell ref="A24:A26"/>
    <mergeCell ref="C15:C17"/>
    <mergeCell ref="A15:A17"/>
    <mergeCell ref="B15:B17"/>
    <mergeCell ref="D15:D17"/>
    <mergeCell ref="E15:E17"/>
    <mergeCell ref="A18:A20"/>
    <mergeCell ref="B18:B20"/>
    <mergeCell ref="C21:C23"/>
    <mergeCell ref="A21:A23"/>
    <mergeCell ref="A7:C7"/>
    <mergeCell ref="C9:C11"/>
    <mergeCell ref="C18:C20"/>
    <mergeCell ref="B9:B11"/>
    <mergeCell ref="A9:A11"/>
    <mergeCell ref="A12:A14"/>
    <mergeCell ref="B21:B23"/>
    <mergeCell ref="K18:K20"/>
    <mergeCell ref="K9:K11"/>
    <mergeCell ref="F9:F11"/>
    <mergeCell ref="E9:E11"/>
    <mergeCell ref="D9:D11"/>
    <mergeCell ref="C12:C14"/>
    <mergeCell ref="K21:K23"/>
    <mergeCell ref="F18:F20"/>
    <mergeCell ref="F21:F23"/>
    <mergeCell ref="G24:G26"/>
    <mergeCell ref="D12:D14"/>
    <mergeCell ref="E12:E14"/>
    <mergeCell ref="F12:F14"/>
    <mergeCell ref="K12:K14"/>
    <mergeCell ref="B12:B14"/>
    <mergeCell ref="E18:E20"/>
    <mergeCell ref="D18:D20"/>
    <mergeCell ref="G18:G19"/>
    <mergeCell ref="J21:J23"/>
    <mergeCell ref="E21:E23"/>
    <mergeCell ref="D21:D23"/>
    <mergeCell ref="D7:F7"/>
    <mergeCell ref="G7:I7"/>
    <mergeCell ref="J7:K7"/>
    <mergeCell ref="F15:F17"/>
    <mergeCell ref="K15:K17"/>
    <mergeCell ref="J18:J19"/>
    <mergeCell ref="H18:H19"/>
    <mergeCell ref="I18:I19"/>
  </mergeCells>
  <conditionalFormatting sqref="F9:F62">
    <cfRule type="cellIs" priority="75" dxfId="10" operator="equal">
      <formula>"Very High Risk"</formula>
    </cfRule>
    <cfRule type="cellIs" priority="76" dxfId="0" operator="equal">
      <formula>"High Risk"</formula>
    </cfRule>
    <cfRule type="cellIs" priority="77" dxfId="1" operator="equal">
      <formula>"Low Risk"</formula>
    </cfRule>
    <cfRule type="cellIs" priority="78" dxfId="17" operator="equal">
      <formula>"Medium Risk"</formula>
    </cfRule>
  </conditionalFormatting>
  <conditionalFormatting sqref="F9:F62">
    <cfRule type="cellIs" priority="8" dxfId="7" operator="equal" stopIfTrue="1">
      <formula>"Very High Risk"</formula>
    </cfRule>
    <cfRule type="cellIs" priority="9" dxfId="6" operator="equal" stopIfTrue="1">
      <formula>"High Risk"</formula>
    </cfRule>
    <cfRule type="cellIs" priority="10" dxfId="5" operator="equal" stopIfTrue="1">
      <formula>"Low Risk"</formula>
    </cfRule>
  </conditionalFormatting>
  <conditionalFormatting sqref="F27:F32">
    <cfRule type="cellIs" priority="4" dxfId="10" operator="equal">
      <formula>"Very High Risk"</formula>
    </cfRule>
    <cfRule type="cellIs" priority="5" dxfId="0" operator="equal">
      <formula>"High Risk"</formula>
    </cfRule>
    <cfRule type="cellIs" priority="6" dxfId="1" operator="equal">
      <formula>"Low Risk"</formula>
    </cfRule>
    <cfRule type="cellIs" priority="7" dxfId="17" operator="equal">
      <formula>"Medium Risk"</formula>
    </cfRule>
  </conditionalFormatting>
  <conditionalFormatting sqref="F27:F32">
    <cfRule type="cellIs" priority="1" dxfId="7" operator="equal" stopIfTrue="1">
      <formula>"Very High Risk"</formula>
    </cfRule>
    <cfRule type="cellIs" priority="2" dxfId="6" operator="equal" stopIfTrue="1">
      <formula>"High Risk"</formula>
    </cfRule>
    <cfRule type="cellIs" priority="3" dxfId="5" operator="equal" stopIfTrue="1">
      <formula>"Low Risk"</formula>
    </cfRule>
  </conditionalFormatting>
  <dataValidations count="3">
    <dataValidation type="list" operator="equal" allowBlank="1" showErrorMessage="1" sqref="K9:K62">
      <formula1>"New,In progress,Terminated"</formula1>
    </dataValidation>
    <dataValidation type="list" operator="equal" showErrorMessage="1" sqref="D9:E62">
      <formula1>"Low,Medium,High"</formula1>
    </dataValidation>
    <dataValidation type="list" operator="equal" showErrorMessage="1" sqref="C9:C62">
      <formula1>"FIN,OPS,JUR,REP,DEV"</formula1>
    </dataValidation>
  </dataValidations>
  <printOptions/>
  <pageMargins left="0.7" right="0.7" top="0.75" bottom="0.75" header="0.3" footer="0.3"/>
  <pageSetup fitToHeight="0" fitToWidth="1" horizontalDpi="600" verticalDpi="600" orientation="landscape" paperSize="9" scale="78"/>
  <headerFooter>
    <oddHeader>&amp;C&amp;18&amp;"Arial,Bold"&amp;K1F497DRisks and issues management plan</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56"/>
  <sheetViews>
    <sheetView zoomScalePageLayoutView="0" workbookViewId="0" topLeftCell="A37">
      <selection activeCell="H52" sqref="H52"/>
    </sheetView>
  </sheetViews>
  <sheetFormatPr defaultColWidth="9.140625" defaultRowHeight="12.75"/>
  <cols>
    <col min="1" max="1" width="3.7109375" style="4" customWidth="1"/>
    <col min="2" max="2" width="45.140625" style="4" customWidth="1"/>
    <col min="3" max="3" width="12.7109375" style="4" customWidth="1"/>
    <col min="4" max="4" width="7.8515625" style="4" bestFit="1" customWidth="1"/>
    <col min="5" max="5" width="9.28125" style="4" customWidth="1"/>
    <col min="6" max="6" width="33.8515625" style="4" customWidth="1"/>
    <col min="7" max="7" width="4.8515625" style="4" bestFit="1" customWidth="1"/>
    <col min="8" max="8" width="9.140625" style="4" customWidth="1"/>
    <col min="9" max="9" width="32.140625" style="4" customWidth="1"/>
    <col min="10" max="10" width="10.00390625" style="4" customWidth="1"/>
    <col min="11" max="13" width="9.140625" style="4" hidden="1" customWidth="1"/>
    <col min="14" max="16384" width="9.140625" style="4" customWidth="1"/>
  </cols>
  <sheetData>
    <row r="1" ht="23.25">
      <c r="A1" s="3"/>
    </row>
    <row r="2" spans="2:10" ht="15">
      <c r="B2" s="30" t="s">
        <v>40</v>
      </c>
      <c r="C2" s="32" t="str">
        <f>CODE_PROJET</f>
        <v>VIE 1204811</v>
      </c>
      <c r="D2" s="31"/>
      <c r="E2" s="33"/>
      <c r="F2" s="18"/>
      <c r="G2" s="57" t="s">
        <v>41</v>
      </c>
      <c r="H2" s="58" t="s">
        <v>42</v>
      </c>
      <c r="I2" s="80" t="s">
        <v>79</v>
      </c>
      <c r="J2" s="59"/>
    </row>
    <row r="3" spans="2:10" ht="15">
      <c r="B3" s="19" t="s">
        <v>43</v>
      </c>
      <c r="C3" s="21" t="str">
        <f>INTITULE_PROJET</f>
        <v>CAPACITY DEVELOPMENT FOR PLANNING REFORM</v>
      </c>
      <c r="D3" s="20"/>
      <c r="E3" s="22"/>
      <c r="F3" s="18"/>
      <c r="G3" s="60"/>
      <c r="H3" s="16"/>
      <c r="I3" s="16" t="s">
        <v>44</v>
      </c>
      <c r="J3" s="61"/>
    </row>
    <row r="4" spans="2:10" ht="15">
      <c r="B4" s="30" t="s">
        <v>45</v>
      </c>
      <c r="C4" s="32">
        <v>2017</v>
      </c>
      <c r="D4" s="31"/>
      <c r="E4" s="33"/>
      <c r="F4" s="18"/>
      <c r="G4" s="62"/>
      <c r="H4" s="63"/>
      <c r="I4" s="64" t="s">
        <v>46</v>
      </c>
      <c r="J4" s="65"/>
    </row>
    <row r="5" spans="2:6" ht="15">
      <c r="B5" s="19" t="s">
        <v>47</v>
      </c>
      <c r="C5" s="21" t="s">
        <v>244</v>
      </c>
      <c r="D5" s="20"/>
      <c r="E5" s="22"/>
      <c r="F5" s="18"/>
    </row>
    <row r="6" spans="2:6" s="16" customFormat="1" ht="15">
      <c r="B6" s="15"/>
      <c r="C6" s="14"/>
      <c r="D6" s="15"/>
      <c r="E6" s="15"/>
      <c r="F6" s="17"/>
    </row>
    <row r="7" spans="2:10" s="5" customFormat="1" ht="15">
      <c r="B7" s="72" t="s">
        <v>48</v>
      </c>
      <c r="C7" s="73"/>
      <c r="D7" s="73"/>
      <c r="E7" s="73"/>
      <c r="F7" s="74" t="s">
        <v>49</v>
      </c>
      <c r="G7" s="74"/>
      <c r="H7" s="74"/>
      <c r="I7" s="75" t="s">
        <v>50</v>
      </c>
      <c r="J7" s="75"/>
    </row>
    <row r="8" spans="1:10" s="5" customFormat="1" ht="38.25">
      <c r="A8" s="6" t="s">
        <v>51</v>
      </c>
      <c r="B8" s="76" t="s">
        <v>52</v>
      </c>
      <c r="C8" s="77" t="s">
        <v>53</v>
      </c>
      <c r="D8" s="76" t="s">
        <v>54</v>
      </c>
      <c r="E8" s="76" t="s">
        <v>55</v>
      </c>
      <c r="F8" s="78" t="s">
        <v>56</v>
      </c>
      <c r="G8" s="77" t="s">
        <v>57</v>
      </c>
      <c r="H8" s="77" t="s">
        <v>58</v>
      </c>
      <c r="I8" s="77" t="s">
        <v>59</v>
      </c>
      <c r="J8" s="79" t="s">
        <v>60</v>
      </c>
    </row>
    <row r="9" spans="1:10" s="7" customFormat="1" ht="12.75">
      <c r="A9" s="240">
        <v>1</v>
      </c>
      <c r="B9" s="243" t="s">
        <v>165</v>
      </c>
      <c r="C9" s="246">
        <v>41906</v>
      </c>
      <c r="D9" s="250" t="s">
        <v>168</v>
      </c>
      <c r="E9" s="42"/>
      <c r="F9" s="71" t="s">
        <v>166</v>
      </c>
      <c r="G9" s="41"/>
      <c r="H9" s="41"/>
      <c r="I9" s="67"/>
      <c r="J9" s="249" t="s">
        <v>202</v>
      </c>
    </row>
    <row r="10" spans="1:10" ht="12.75">
      <c r="A10" s="241"/>
      <c r="B10" s="244"/>
      <c r="C10" s="247"/>
      <c r="D10" s="256"/>
      <c r="E10" s="68"/>
      <c r="F10" s="66"/>
      <c r="G10" s="41"/>
      <c r="H10" s="41"/>
      <c r="I10" s="67"/>
      <c r="J10" s="258"/>
    </row>
    <row r="11" spans="1:10" ht="12.75">
      <c r="A11" s="242"/>
      <c r="B11" s="245"/>
      <c r="C11" s="248"/>
      <c r="D11" s="257"/>
      <c r="E11" s="69" t="s">
        <v>61</v>
      </c>
      <c r="F11" s="43" t="s">
        <v>62</v>
      </c>
      <c r="G11" s="44"/>
      <c r="H11" s="45"/>
      <c r="I11" s="44"/>
      <c r="J11" s="259"/>
    </row>
    <row r="12" spans="1:10" ht="12.75">
      <c r="A12" s="240">
        <f>A9+1</f>
        <v>2</v>
      </c>
      <c r="B12" s="243" t="s">
        <v>167</v>
      </c>
      <c r="C12" s="246">
        <v>41896</v>
      </c>
      <c r="D12" s="250" t="s">
        <v>168</v>
      </c>
      <c r="E12" s="42"/>
      <c r="F12" s="71" t="s">
        <v>169</v>
      </c>
      <c r="G12" s="41"/>
      <c r="H12" s="41"/>
      <c r="I12" s="67"/>
      <c r="J12" s="249" t="s">
        <v>202</v>
      </c>
    </row>
    <row r="13" spans="1:10" ht="12.75">
      <c r="A13" s="241"/>
      <c r="B13" s="244"/>
      <c r="C13" s="247"/>
      <c r="D13" s="256"/>
      <c r="E13" s="68"/>
      <c r="F13" s="71"/>
      <c r="G13" s="41"/>
      <c r="H13" s="41"/>
      <c r="I13" s="67"/>
      <c r="J13" s="258"/>
    </row>
    <row r="14" spans="1:10" ht="12.75">
      <c r="A14" s="242"/>
      <c r="B14" s="245"/>
      <c r="C14" s="248"/>
      <c r="D14" s="257"/>
      <c r="E14" s="70"/>
      <c r="F14" s="43" t="s">
        <v>63</v>
      </c>
      <c r="G14" s="44"/>
      <c r="H14" s="45"/>
      <c r="I14" s="44"/>
      <c r="J14" s="259"/>
    </row>
    <row r="15" spans="1:10" ht="12.75">
      <c r="A15" s="240">
        <f>A12+1</f>
        <v>3</v>
      </c>
      <c r="B15" s="243" t="s">
        <v>170</v>
      </c>
      <c r="C15" s="246">
        <v>41896</v>
      </c>
      <c r="D15" s="250" t="s">
        <v>168</v>
      </c>
      <c r="E15" s="42"/>
      <c r="F15" s="66" t="s">
        <v>170</v>
      </c>
      <c r="G15" s="41"/>
      <c r="H15" s="41"/>
      <c r="I15" s="67"/>
      <c r="J15" s="249" t="s">
        <v>202</v>
      </c>
    </row>
    <row r="16" spans="1:10" ht="12.75">
      <c r="A16" s="241"/>
      <c r="B16" s="244"/>
      <c r="C16" s="247"/>
      <c r="D16" s="256"/>
      <c r="E16" s="68"/>
      <c r="F16" s="66"/>
      <c r="G16" s="41"/>
      <c r="H16" s="41"/>
      <c r="I16" s="67"/>
      <c r="J16" s="258"/>
    </row>
    <row r="17" spans="1:10" ht="12.75">
      <c r="A17" s="242"/>
      <c r="B17" s="245"/>
      <c r="C17" s="248"/>
      <c r="D17" s="257"/>
      <c r="E17" s="70"/>
      <c r="F17" s="43" t="s">
        <v>64</v>
      </c>
      <c r="G17" s="44"/>
      <c r="H17" s="45"/>
      <c r="I17" s="44"/>
      <c r="J17" s="259"/>
    </row>
    <row r="18" spans="1:10" ht="12.75">
      <c r="A18" s="240">
        <f>A15+1</f>
        <v>4</v>
      </c>
      <c r="B18" s="243" t="s">
        <v>171</v>
      </c>
      <c r="C18" s="246">
        <v>41896</v>
      </c>
      <c r="D18" s="250" t="s">
        <v>168</v>
      </c>
      <c r="E18" s="42"/>
      <c r="F18" s="71" t="s">
        <v>203</v>
      </c>
      <c r="G18" s="41"/>
      <c r="H18" s="41"/>
      <c r="I18" s="67"/>
      <c r="J18" s="249" t="s">
        <v>202</v>
      </c>
    </row>
    <row r="19" spans="1:10" ht="12.75">
      <c r="A19" s="241"/>
      <c r="B19" s="244"/>
      <c r="C19" s="247"/>
      <c r="D19" s="256"/>
      <c r="E19" s="68"/>
      <c r="F19" s="66"/>
      <c r="G19" s="41"/>
      <c r="H19" s="41"/>
      <c r="I19" s="67"/>
      <c r="J19" s="258"/>
    </row>
    <row r="20" spans="1:10" ht="12.75">
      <c r="A20" s="242"/>
      <c r="B20" s="245"/>
      <c r="C20" s="248"/>
      <c r="D20" s="257"/>
      <c r="E20" s="70"/>
      <c r="F20" s="43" t="s">
        <v>65</v>
      </c>
      <c r="G20" s="44"/>
      <c r="H20" s="45"/>
      <c r="I20" s="44"/>
      <c r="J20" s="259"/>
    </row>
    <row r="21" spans="1:10" ht="12.75">
      <c r="A21" s="240">
        <f>A18+1</f>
        <v>5</v>
      </c>
      <c r="B21" s="243" t="s">
        <v>216</v>
      </c>
      <c r="C21" s="246">
        <v>42339</v>
      </c>
      <c r="D21" s="250"/>
      <c r="E21" s="249"/>
      <c r="F21" s="71" t="s">
        <v>222</v>
      </c>
      <c r="G21" s="41"/>
      <c r="H21" s="41"/>
      <c r="I21" s="67"/>
      <c r="J21" s="249" t="s">
        <v>202</v>
      </c>
    </row>
    <row r="22" spans="1:10" ht="12.75">
      <c r="A22" s="241"/>
      <c r="B22" s="244"/>
      <c r="C22" s="247"/>
      <c r="D22" s="251"/>
      <c r="E22" s="244"/>
      <c r="F22" s="66"/>
      <c r="G22" s="41"/>
      <c r="H22" s="41"/>
      <c r="I22" s="67"/>
      <c r="J22" s="253"/>
    </row>
    <row r="23" spans="1:10" ht="12.75">
      <c r="A23" s="242"/>
      <c r="B23" s="245"/>
      <c r="C23" s="248"/>
      <c r="D23" s="252"/>
      <c r="E23" s="245"/>
      <c r="F23" s="43" t="s">
        <v>66</v>
      </c>
      <c r="G23" s="44"/>
      <c r="H23" s="45"/>
      <c r="I23" s="44"/>
      <c r="J23" s="254"/>
    </row>
    <row r="24" spans="1:10" ht="12.75">
      <c r="A24" s="240">
        <f>A21+1</f>
        <v>6</v>
      </c>
      <c r="B24" s="243" t="s">
        <v>217</v>
      </c>
      <c r="C24" s="246">
        <v>42339</v>
      </c>
      <c r="D24" s="250"/>
      <c r="E24" s="249"/>
      <c r="F24" s="71" t="s">
        <v>219</v>
      </c>
      <c r="G24" s="41"/>
      <c r="H24" s="41"/>
      <c r="I24" s="67"/>
      <c r="J24" s="249" t="s">
        <v>202</v>
      </c>
    </row>
    <row r="25" spans="1:10" ht="12.75">
      <c r="A25" s="241"/>
      <c r="B25" s="244"/>
      <c r="C25" s="247"/>
      <c r="D25" s="251"/>
      <c r="E25" s="244"/>
      <c r="F25" s="66"/>
      <c r="G25" s="41"/>
      <c r="H25" s="41"/>
      <c r="I25" s="67"/>
      <c r="J25" s="253"/>
    </row>
    <row r="26" spans="1:10" ht="12.75">
      <c r="A26" s="242"/>
      <c r="B26" s="245"/>
      <c r="C26" s="248"/>
      <c r="D26" s="252"/>
      <c r="E26" s="245"/>
      <c r="F26" s="43" t="s">
        <v>67</v>
      </c>
      <c r="G26" s="44"/>
      <c r="H26" s="45"/>
      <c r="I26" s="44"/>
      <c r="J26" s="254"/>
    </row>
    <row r="27" spans="1:10" ht="12.75">
      <c r="A27" s="240">
        <f>A24+1</f>
        <v>7</v>
      </c>
      <c r="B27" s="243" t="s">
        <v>218</v>
      </c>
      <c r="C27" s="246">
        <v>42339</v>
      </c>
      <c r="D27" s="250"/>
      <c r="E27" s="249"/>
      <c r="F27" s="71" t="s">
        <v>219</v>
      </c>
      <c r="G27" s="41"/>
      <c r="H27" s="41"/>
      <c r="I27" s="67"/>
      <c r="J27" s="249" t="s">
        <v>202</v>
      </c>
    </row>
    <row r="28" spans="1:10" ht="12.75">
      <c r="A28" s="241"/>
      <c r="B28" s="244"/>
      <c r="C28" s="247"/>
      <c r="D28" s="251"/>
      <c r="E28" s="244"/>
      <c r="F28" s="66"/>
      <c r="G28" s="41"/>
      <c r="H28" s="41"/>
      <c r="I28" s="67"/>
      <c r="J28" s="253"/>
    </row>
    <row r="29" spans="1:10" ht="12.75">
      <c r="A29" s="242"/>
      <c r="B29" s="245"/>
      <c r="C29" s="248"/>
      <c r="D29" s="252"/>
      <c r="E29" s="245"/>
      <c r="F29" s="43" t="s">
        <v>68</v>
      </c>
      <c r="G29" s="44"/>
      <c r="H29" s="45"/>
      <c r="I29" s="44"/>
      <c r="J29" s="254"/>
    </row>
    <row r="30" spans="1:10" ht="12.75">
      <c r="A30" s="240">
        <f>A27+1</f>
        <v>8</v>
      </c>
      <c r="B30" s="243" t="s">
        <v>221</v>
      </c>
      <c r="C30" s="246">
        <v>42401</v>
      </c>
      <c r="D30" s="250" t="s">
        <v>168</v>
      </c>
      <c r="E30" s="249" t="s">
        <v>161</v>
      </c>
      <c r="F30" s="71" t="s">
        <v>223</v>
      </c>
      <c r="G30" s="41"/>
      <c r="H30" s="41"/>
      <c r="I30" s="67"/>
      <c r="J30" s="249" t="s">
        <v>202</v>
      </c>
    </row>
    <row r="31" spans="1:10" ht="12.75">
      <c r="A31" s="241"/>
      <c r="B31" s="244"/>
      <c r="C31" s="247"/>
      <c r="D31" s="251"/>
      <c r="E31" s="244"/>
      <c r="F31" s="66"/>
      <c r="G31" s="41"/>
      <c r="H31" s="41"/>
      <c r="I31" s="67"/>
      <c r="J31" s="253"/>
    </row>
    <row r="32" spans="1:10" ht="12.75">
      <c r="A32" s="242"/>
      <c r="B32" s="245"/>
      <c r="C32" s="248"/>
      <c r="D32" s="252"/>
      <c r="E32" s="245"/>
      <c r="F32" s="43" t="s">
        <v>69</v>
      </c>
      <c r="G32" s="44"/>
      <c r="H32" s="45"/>
      <c r="I32" s="44"/>
      <c r="J32" s="254"/>
    </row>
    <row r="33" spans="1:10" ht="12.75">
      <c r="A33" s="240">
        <f>A30+1</f>
        <v>9</v>
      </c>
      <c r="B33" s="243" t="s">
        <v>230</v>
      </c>
      <c r="C33" s="246">
        <v>42705</v>
      </c>
      <c r="D33" s="250"/>
      <c r="E33" s="249"/>
      <c r="F33" s="71" t="s">
        <v>231</v>
      </c>
      <c r="G33" s="41"/>
      <c r="H33" s="41"/>
      <c r="I33" s="67"/>
      <c r="J33" s="249" t="s">
        <v>202</v>
      </c>
    </row>
    <row r="34" spans="1:10" ht="12.75">
      <c r="A34" s="241"/>
      <c r="B34" s="244"/>
      <c r="C34" s="247"/>
      <c r="D34" s="251"/>
      <c r="E34" s="244"/>
      <c r="F34" s="66"/>
      <c r="G34" s="41"/>
      <c r="H34" s="41"/>
      <c r="I34" s="67"/>
      <c r="J34" s="253"/>
    </row>
    <row r="35" spans="1:10" ht="12.75">
      <c r="A35" s="242"/>
      <c r="B35" s="245"/>
      <c r="C35" s="248"/>
      <c r="D35" s="252"/>
      <c r="E35" s="245"/>
      <c r="F35" s="43" t="s">
        <v>70</v>
      </c>
      <c r="G35" s="44"/>
      <c r="H35" s="45"/>
      <c r="I35" s="44"/>
      <c r="J35" s="254"/>
    </row>
    <row r="36" spans="1:10" ht="12.75">
      <c r="A36" s="240">
        <f>A33+1</f>
        <v>10</v>
      </c>
      <c r="B36" s="243" t="s">
        <v>240</v>
      </c>
      <c r="C36" s="246">
        <v>42810</v>
      </c>
      <c r="D36" s="250"/>
      <c r="E36" s="249"/>
      <c r="F36" s="71" t="s">
        <v>241</v>
      </c>
      <c r="G36" s="41"/>
      <c r="H36" s="41"/>
      <c r="I36" s="67"/>
      <c r="J36" s="249" t="s">
        <v>202</v>
      </c>
    </row>
    <row r="37" spans="1:10" ht="12.75">
      <c r="A37" s="241"/>
      <c r="B37" s="244"/>
      <c r="C37" s="247"/>
      <c r="D37" s="251"/>
      <c r="E37" s="244"/>
      <c r="F37" s="66"/>
      <c r="G37" s="41"/>
      <c r="H37" s="41"/>
      <c r="I37" s="67"/>
      <c r="J37" s="253"/>
    </row>
    <row r="38" spans="1:10" ht="12.75">
      <c r="A38" s="242"/>
      <c r="B38" s="245"/>
      <c r="C38" s="248"/>
      <c r="D38" s="252"/>
      <c r="E38" s="245"/>
      <c r="F38" s="43" t="s">
        <v>71</v>
      </c>
      <c r="G38" s="44"/>
      <c r="H38" s="45"/>
      <c r="I38" s="44"/>
      <c r="J38" s="254"/>
    </row>
    <row r="39" spans="1:10" ht="12.75">
      <c r="A39" s="240">
        <f>A36+1</f>
        <v>11</v>
      </c>
      <c r="B39" s="243" t="s">
        <v>245</v>
      </c>
      <c r="C39" s="246">
        <v>42856</v>
      </c>
      <c r="D39" s="250"/>
      <c r="E39" s="249"/>
      <c r="F39" s="71" t="s">
        <v>248</v>
      </c>
      <c r="G39" s="41"/>
      <c r="H39" s="41"/>
      <c r="I39" s="67"/>
      <c r="J39" s="249" t="s">
        <v>202</v>
      </c>
    </row>
    <row r="40" spans="1:10" ht="12.75">
      <c r="A40" s="241"/>
      <c r="B40" s="244"/>
      <c r="C40" s="247"/>
      <c r="D40" s="251"/>
      <c r="E40" s="244"/>
      <c r="F40" s="66"/>
      <c r="G40" s="41"/>
      <c r="H40" s="41"/>
      <c r="I40" s="67"/>
      <c r="J40" s="253"/>
    </row>
    <row r="41" spans="1:10" ht="12.75">
      <c r="A41" s="242"/>
      <c r="B41" s="245"/>
      <c r="C41" s="248"/>
      <c r="D41" s="252"/>
      <c r="E41" s="245"/>
      <c r="F41" s="43" t="s">
        <v>72</v>
      </c>
      <c r="G41" s="44"/>
      <c r="H41" s="45"/>
      <c r="I41" s="44"/>
      <c r="J41" s="254"/>
    </row>
    <row r="42" spans="1:10" ht="12.75">
      <c r="A42" s="240">
        <f>A39+1</f>
        <v>12</v>
      </c>
      <c r="B42" s="243" t="s">
        <v>246</v>
      </c>
      <c r="C42" s="246">
        <v>42856</v>
      </c>
      <c r="D42" s="250"/>
      <c r="E42" s="249"/>
      <c r="F42" s="71" t="s">
        <v>249</v>
      </c>
      <c r="G42" s="41"/>
      <c r="H42" s="41"/>
      <c r="I42" s="67"/>
      <c r="J42" s="249" t="s">
        <v>202</v>
      </c>
    </row>
    <row r="43" spans="1:10" ht="12.75">
      <c r="A43" s="241"/>
      <c r="B43" s="244"/>
      <c r="C43" s="247"/>
      <c r="D43" s="251"/>
      <c r="E43" s="244"/>
      <c r="F43" s="66"/>
      <c r="G43" s="41"/>
      <c r="H43" s="41"/>
      <c r="I43" s="67"/>
      <c r="J43" s="253"/>
    </row>
    <row r="44" spans="1:10" ht="12.75">
      <c r="A44" s="242"/>
      <c r="B44" s="245"/>
      <c r="C44" s="248"/>
      <c r="D44" s="252"/>
      <c r="E44" s="245"/>
      <c r="F44" s="43" t="s">
        <v>73</v>
      </c>
      <c r="G44" s="44"/>
      <c r="H44" s="45"/>
      <c r="I44" s="44"/>
      <c r="J44" s="254"/>
    </row>
    <row r="45" spans="1:10" ht="12.75">
      <c r="A45" s="240">
        <f>A42+1</f>
        <v>13</v>
      </c>
      <c r="B45" s="243" t="s">
        <v>247</v>
      </c>
      <c r="C45" s="246">
        <v>42903</v>
      </c>
      <c r="D45" s="250"/>
      <c r="E45" s="249"/>
      <c r="F45" s="71" t="s">
        <v>248</v>
      </c>
      <c r="G45" s="41"/>
      <c r="H45" s="41"/>
      <c r="I45" s="67"/>
      <c r="J45" s="249" t="s">
        <v>202</v>
      </c>
    </row>
    <row r="46" spans="1:10" ht="12.75">
      <c r="A46" s="241"/>
      <c r="B46" s="244"/>
      <c r="C46" s="247"/>
      <c r="D46" s="251"/>
      <c r="E46" s="244"/>
      <c r="F46" s="66"/>
      <c r="G46" s="41"/>
      <c r="H46" s="41"/>
      <c r="I46" s="67"/>
      <c r="J46" s="253"/>
    </row>
    <row r="47" spans="1:10" ht="12.75">
      <c r="A47" s="242"/>
      <c r="B47" s="245"/>
      <c r="C47" s="248"/>
      <c r="D47" s="252"/>
      <c r="E47" s="245"/>
      <c r="F47" s="43" t="s">
        <v>74</v>
      </c>
      <c r="G47" s="44"/>
      <c r="H47" s="45"/>
      <c r="I47" s="44"/>
      <c r="J47" s="254"/>
    </row>
    <row r="48" spans="1:10" ht="12.75">
      <c r="A48" s="240">
        <f>A45+1</f>
        <v>14</v>
      </c>
      <c r="B48" s="243" t="s">
        <v>252</v>
      </c>
      <c r="C48" s="246">
        <v>43025</v>
      </c>
      <c r="D48" s="250"/>
      <c r="E48" s="249"/>
      <c r="F48" s="66"/>
      <c r="G48" s="41"/>
      <c r="H48" s="41"/>
      <c r="I48" s="67"/>
      <c r="J48" s="249" t="s">
        <v>202</v>
      </c>
    </row>
    <row r="49" spans="1:10" ht="12.75">
      <c r="A49" s="241"/>
      <c r="B49" s="244"/>
      <c r="C49" s="247"/>
      <c r="D49" s="251"/>
      <c r="E49" s="244"/>
      <c r="F49" s="66"/>
      <c r="G49" s="41"/>
      <c r="H49" s="41"/>
      <c r="I49" s="67"/>
      <c r="J49" s="253"/>
    </row>
    <row r="50" spans="1:10" ht="12.75">
      <c r="A50" s="242"/>
      <c r="B50" s="245"/>
      <c r="C50" s="248"/>
      <c r="D50" s="252"/>
      <c r="E50" s="245"/>
      <c r="F50" s="43" t="s">
        <v>75</v>
      </c>
      <c r="G50" s="44"/>
      <c r="H50" s="45"/>
      <c r="I50" s="44"/>
      <c r="J50" s="254"/>
    </row>
    <row r="51" spans="1:10" ht="12.75">
      <c r="A51" s="240">
        <f>A48+1</f>
        <v>15</v>
      </c>
      <c r="B51" s="243" t="s">
        <v>259</v>
      </c>
      <c r="C51" s="246">
        <v>43160</v>
      </c>
      <c r="D51" s="250"/>
      <c r="E51" s="249"/>
      <c r="F51" s="71" t="s">
        <v>260</v>
      </c>
      <c r="G51" s="41"/>
      <c r="H51" s="41">
        <v>43252</v>
      </c>
      <c r="I51" s="67" t="s">
        <v>262</v>
      </c>
      <c r="J51" s="249" t="s">
        <v>261</v>
      </c>
    </row>
    <row r="52" spans="1:10" ht="12.75">
      <c r="A52" s="241"/>
      <c r="B52" s="244"/>
      <c r="C52" s="247"/>
      <c r="D52" s="251"/>
      <c r="E52" s="244"/>
      <c r="F52" s="66"/>
      <c r="G52" s="41"/>
      <c r="H52" s="41"/>
      <c r="I52" s="67"/>
      <c r="J52" s="253"/>
    </row>
    <row r="53" spans="1:10" ht="12.75">
      <c r="A53" s="242"/>
      <c r="B53" s="245"/>
      <c r="C53" s="248"/>
      <c r="D53" s="252"/>
      <c r="E53" s="245"/>
      <c r="F53" s="43" t="s">
        <v>76</v>
      </c>
      <c r="G53" s="44"/>
      <c r="H53" s="45"/>
      <c r="I53" s="44"/>
      <c r="J53" s="254"/>
    </row>
    <row r="54" spans="1:10" ht="12.75">
      <c r="A54" s="240">
        <f>A51+1</f>
        <v>16</v>
      </c>
      <c r="B54" s="255"/>
      <c r="C54" s="246"/>
      <c r="D54" s="250"/>
      <c r="E54" s="249"/>
      <c r="F54" s="66"/>
      <c r="G54" s="41"/>
      <c r="H54" s="41"/>
      <c r="I54" s="67"/>
      <c r="J54" s="249"/>
    </row>
    <row r="55" spans="1:10" ht="12.75">
      <c r="A55" s="241"/>
      <c r="B55" s="244"/>
      <c r="C55" s="247"/>
      <c r="D55" s="251"/>
      <c r="E55" s="244"/>
      <c r="F55" s="66"/>
      <c r="G55" s="41"/>
      <c r="H55" s="41"/>
      <c r="I55" s="67"/>
      <c r="J55" s="253"/>
    </row>
    <row r="56" spans="1:10" ht="12.75">
      <c r="A56" s="242"/>
      <c r="B56" s="245"/>
      <c r="C56" s="248"/>
      <c r="D56" s="252"/>
      <c r="E56" s="245"/>
      <c r="F56" s="43" t="s">
        <v>77</v>
      </c>
      <c r="G56" s="44"/>
      <c r="H56" s="45"/>
      <c r="I56" s="44"/>
      <c r="J56" s="254"/>
    </row>
  </sheetData>
  <sheetProtection formatColumns="0" formatRows="0" insertRows="0"/>
  <mergeCells count="92">
    <mergeCell ref="J9:J11"/>
    <mergeCell ref="J15:J17"/>
    <mergeCell ref="J18:J20"/>
    <mergeCell ref="A12:A14"/>
    <mergeCell ref="B12:B14"/>
    <mergeCell ref="C12:C14"/>
    <mergeCell ref="D12:D14"/>
    <mergeCell ref="J12:J14"/>
    <mergeCell ref="A15:A17"/>
    <mergeCell ref="C18:C20"/>
    <mergeCell ref="J30:J32"/>
    <mergeCell ref="J33:J35"/>
    <mergeCell ref="J24:J26"/>
    <mergeCell ref="J27:J29"/>
    <mergeCell ref="D21:D23"/>
    <mergeCell ref="E21:E23"/>
    <mergeCell ref="J21:J23"/>
    <mergeCell ref="D24:D26"/>
    <mergeCell ref="E24:E26"/>
    <mergeCell ref="D27:D29"/>
    <mergeCell ref="D51:D53"/>
    <mergeCell ref="E51:E53"/>
    <mergeCell ref="D9:D11"/>
    <mergeCell ref="D15:D17"/>
    <mergeCell ref="D18:D20"/>
    <mergeCell ref="J48:J50"/>
    <mergeCell ref="J42:J44"/>
    <mergeCell ref="J45:J47"/>
    <mergeCell ref="J36:J38"/>
    <mergeCell ref="J39:J41"/>
    <mergeCell ref="E54:E56"/>
    <mergeCell ref="J51:J53"/>
    <mergeCell ref="A48:A50"/>
    <mergeCell ref="B48:B50"/>
    <mergeCell ref="C48:C50"/>
    <mergeCell ref="D48:D50"/>
    <mergeCell ref="E48:E50"/>
    <mergeCell ref="A51:A53"/>
    <mergeCell ref="B51:B53"/>
    <mergeCell ref="C51:C53"/>
    <mergeCell ref="A45:A47"/>
    <mergeCell ref="B45:B47"/>
    <mergeCell ref="C45:C47"/>
    <mergeCell ref="D45:D47"/>
    <mergeCell ref="E45:E47"/>
    <mergeCell ref="J54:J56"/>
    <mergeCell ref="A54:A56"/>
    <mergeCell ref="B54:B56"/>
    <mergeCell ref="C54:C56"/>
    <mergeCell ref="D54:D56"/>
    <mergeCell ref="A39:A41"/>
    <mergeCell ref="B39:B41"/>
    <mergeCell ref="C39:C41"/>
    <mergeCell ref="D39:D41"/>
    <mergeCell ref="E39:E41"/>
    <mergeCell ref="A42:A44"/>
    <mergeCell ref="B42:B44"/>
    <mergeCell ref="C42:C44"/>
    <mergeCell ref="D42:D44"/>
    <mergeCell ref="E42:E44"/>
    <mergeCell ref="A33:A35"/>
    <mergeCell ref="B33:B35"/>
    <mergeCell ref="C33:C35"/>
    <mergeCell ref="D33:D35"/>
    <mergeCell ref="E33:E35"/>
    <mergeCell ref="A36:A38"/>
    <mergeCell ref="B36:B38"/>
    <mergeCell ref="C36:C38"/>
    <mergeCell ref="D36:D38"/>
    <mergeCell ref="E36:E38"/>
    <mergeCell ref="E27:E29"/>
    <mergeCell ref="A30:A32"/>
    <mergeCell ref="B30:B32"/>
    <mergeCell ref="C30:C32"/>
    <mergeCell ref="D30:D32"/>
    <mergeCell ref="E30:E32"/>
    <mergeCell ref="A27:A29"/>
    <mergeCell ref="B27:B29"/>
    <mergeCell ref="C27:C29"/>
    <mergeCell ref="A24:A26"/>
    <mergeCell ref="B24:B26"/>
    <mergeCell ref="C24:C26"/>
    <mergeCell ref="A21:A23"/>
    <mergeCell ref="B21:B23"/>
    <mergeCell ref="C21:C23"/>
    <mergeCell ref="A18:A20"/>
    <mergeCell ref="B9:B11"/>
    <mergeCell ref="B15:B17"/>
    <mergeCell ref="B18:B20"/>
    <mergeCell ref="C9:C11"/>
    <mergeCell ref="C15:C17"/>
    <mergeCell ref="A9:A11"/>
  </mergeCells>
  <dataValidations count="2">
    <dataValidation type="list" allowBlank="1" showInputMessage="1" showErrorMessage="1" sqref="J48 J51 J54 J21 J24 J27 J30 J33 J36 J39 J42 J45 J9 J15 J18 J12">
      <formula1>"OPEN, ONGOING, CLOSED"</formula1>
    </dataValidation>
    <dataValidation type="date" allowBlank="1" showInputMessage="1" showErrorMessage="1" sqref="C9:C56">
      <formula1>40909</formula1>
      <formula2>44166</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headerFooter>
    <oddHeader>&amp;C&amp;18&amp;"Arial,Bold"&amp;K1F497DFollow-up decisions JLCB</oddHead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BP50"/>
  <sheetViews>
    <sheetView zoomScale="90" zoomScaleNormal="90" zoomScalePageLayoutView="0" workbookViewId="0" topLeftCell="C1">
      <pane xSplit="7935" topLeftCell="BA1" activePane="topRight" state="split"/>
      <selection pane="topLeft" activeCell="C61" sqref="C61"/>
      <selection pane="topRight" activeCell="BG35" sqref="BG35"/>
    </sheetView>
  </sheetViews>
  <sheetFormatPr defaultColWidth="9.140625" defaultRowHeight="12.75"/>
  <cols>
    <col min="1" max="1" width="9.140625" style="40" customWidth="1"/>
    <col min="2" max="2" width="13.00390625" style="40" customWidth="1"/>
    <col min="3" max="3" width="46.421875" style="40" customWidth="1"/>
    <col min="4" max="6" width="9.140625" style="40" customWidth="1"/>
    <col min="7" max="9" width="9.28125" style="26" bestFit="1" customWidth="1"/>
    <col min="10" max="11" width="9.421875" style="26" bestFit="1" customWidth="1"/>
    <col min="12" max="12" width="11.140625" style="26" bestFit="1" customWidth="1"/>
    <col min="13" max="18" width="10.00390625" style="26" bestFit="1" customWidth="1"/>
    <col min="19" max="39" width="9.28125" style="26" bestFit="1" customWidth="1"/>
    <col min="40" max="66" width="9.28125" style="26" customWidth="1"/>
    <col min="67" max="67" width="10.00390625" style="27" customWidth="1"/>
    <col min="68" max="68" width="86.28125" style="40" customWidth="1"/>
    <col min="69" max="70" width="8.8515625" style="0" customWidth="1"/>
    <col min="71" max="16384" width="9.140625" style="26" customWidth="1"/>
  </cols>
  <sheetData>
    <row r="1" spans="1:68" ht="15">
      <c r="A1" s="26"/>
      <c r="B1" s="26"/>
      <c r="C1" s="26"/>
      <c r="D1" s="26"/>
      <c r="E1" s="26"/>
      <c r="F1" s="26"/>
      <c r="BP1" s="26"/>
    </row>
    <row r="2" spans="1:68" ht="15">
      <c r="A2" s="26"/>
      <c r="B2" s="26"/>
      <c r="C2" s="34" t="s">
        <v>98</v>
      </c>
      <c r="D2" s="35" t="s">
        <v>83</v>
      </c>
      <c r="E2" s="36"/>
      <c r="F2" s="37"/>
      <c r="BP2" s="26"/>
    </row>
    <row r="3" spans="1:68" ht="15">
      <c r="A3" s="26"/>
      <c r="B3" s="26"/>
      <c r="C3" s="121" t="s">
        <v>154</v>
      </c>
      <c r="D3" s="25"/>
      <c r="E3" s="29"/>
      <c r="F3" s="38"/>
      <c r="BP3" s="26"/>
    </row>
    <row r="4" spans="1:68" ht="15">
      <c r="A4" s="26"/>
      <c r="B4" s="26"/>
      <c r="C4" s="122" t="s">
        <v>155</v>
      </c>
      <c r="D4" s="35">
        <v>2017</v>
      </c>
      <c r="E4" s="36"/>
      <c r="F4" s="37"/>
      <c r="BP4" s="26"/>
    </row>
    <row r="5" spans="1:68" ht="15">
      <c r="A5" s="26"/>
      <c r="B5" s="26"/>
      <c r="C5" s="28" t="s">
        <v>99</v>
      </c>
      <c r="D5" s="25" t="s">
        <v>164</v>
      </c>
      <c r="E5" s="29"/>
      <c r="F5" s="38"/>
      <c r="BP5" s="26"/>
    </row>
    <row r="6" spans="1:68" ht="15">
      <c r="A6" s="26"/>
      <c r="B6" s="26"/>
      <c r="C6" s="26"/>
      <c r="D6" s="26"/>
      <c r="E6" s="26"/>
      <c r="F6" s="26"/>
      <c r="BP6" s="26"/>
    </row>
    <row r="7" spans="7:67" s="113" customFormat="1" ht="15">
      <c r="G7" s="114"/>
      <c r="H7" s="115" t="str">
        <f>CONCATENATE("Q1","",ANNEE_DE_REFERENCE)</f>
        <v>Q12014</v>
      </c>
      <c r="I7" s="116"/>
      <c r="J7" s="114"/>
      <c r="K7" s="115" t="str">
        <f>CONCATENATE("Q2","",ANNEE_DE_REFERENCE)</f>
        <v>Q22014</v>
      </c>
      <c r="L7" s="116"/>
      <c r="M7" s="114"/>
      <c r="N7" s="115" t="str">
        <f>CONCATENATE("Q3","",ANNEE_DE_REFERENCE)</f>
        <v>Q32014</v>
      </c>
      <c r="O7" s="116"/>
      <c r="P7" s="114"/>
      <c r="Q7" s="115" t="str">
        <f>CONCATENATE("Q4","",ANNEE_DE_REFERENCE)</f>
        <v>Q42014</v>
      </c>
      <c r="R7" s="116"/>
      <c r="S7" s="117"/>
      <c r="T7" s="118" t="str">
        <f>CONCATENATE("Q1","",ANNEE_DE_REFERENCE+1)</f>
        <v>Q12015</v>
      </c>
      <c r="U7" s="119"/>
      <c r="V7" s="117"/>
      <c r="W7" s="118" t="str">
        <f>CONCATENATE("Q2","",ANNEE_DE_REFERENCE+1)</f>
        <v>Q22015</v>
      </c>
      <c r="X7" s="119"/>
      <c r="Y7" s="117"/>
      <c r="Z7" s="118" t="str">
        <f>CONCATENATE("Q3","",ANNEE_DE_REFERENCE+1)</f>
        <v>Q32015</v>
      </c>
      <c r="AA7" s="119"/>
      <c r="AB7" s="117"/>
      <c r="AC7" s="118" t="str">
        <f>CONCATENATE("Q4","",ANNEE_DE_REFERENCE+1)</f>
        <v>Q42015</v>
      </c>
      <c r="AD7" s="119"/>
      <c r="AE7" s="114"/>
      <c r="AF7" s="115" t="str">
        <f>CONCATENATE("Q1","",ANNEE_DE_REFERENCE+2)</f>
        <v>Q12016</v>
      </c>
      <c r="AG7" s="116"/>
      <c r="AH7" s="114"/>
      <c r="AI7" s="115" t="str">
        <f>CONCATENATE("Q2","",ANNEE_DE_REFERENCE+2)</f>
        <v>Q22016</v>
      </c>
      <c r="AJ7" s="116"/>
      <c r="AK7" s="114"/>
      <c r="AL7" s="115" t="str">
        <f>CONCATENATE("Q3","",ANNEE_DE_REFERENCE+2)</f>
        <v>Q32016</v>
      </c>
      <c r="AM7" s="116"/>
      <c r="AN7" s="266" t="s">
        <v>228</v>
      </c>
      <c r="AO7" s="267"/>
      <c r="AP7" s="268"/>
      <c r="AQ7" s="260" t="s">
        <v>242</v>
      </c>
      <c r="AR7" s="261"/>
      <c r="AS7" s="262"/>
      <c r="AT7" s="260" t="s">
        <v>243</v>
      </c>
      <c r="AU7" s="261"/>
      <c r="AV7" s="262"/>
      <c r="AW7" s="260" t="s">
        <v>250</v>
      </c>
      <c r="AX7" s="261"/>
      <c r="AY7" s="262"/>
      <c r="AZ7" s="260" t="s">
        <v>254</v>
      </c>
      <c r="BA7" s="261"/>
      <c r="BB7" s="262"/>
      <c r="BC7" s="260" t="s">
        <v>255</v>
      </c>
      <c r="BD7" s="261"/>
      <c r="BE7" s="262"/>
      <c r="BF7" s="260" t="s">
        <v>256</v>
      </c>
      <c r="BG7" s="261"/>
      <c r="BH7" s="262"/>
      <c r="BI7" s="260" t="s">
        <v>257</v>
      </c>
      <c r="BJ7" s="261"/>
      <c r="BK7" s="262"/>
      <c r="BL7" s="260" t="s">
        <v>258</v>
      </c>
      <c r="BM7" s="261"/>
      <c r="BN7" s="262"/>
      <c r="BO7" s="120" t="s">
        <v>153</v>
      </c>
    </row>
    <row r="8" spans="1:68" s="113" customFormat="1" ht="15">
      <c r="A8" s="107" t="s">
        <v>145</v>
      </c>
      <c r="B8" s="108" t="s">
        <v>146</v>
      </c>
      <c r="C8" s="109" t="s">
        <v>147</v>
      </c>
      <c r="D8" s="109" t="s">
        <v>148</v>
      </c>
      <c r="E8" s="110" t="s">
        <v>149</v>
      </c>
      <c r="F8" s="110" t="s">
        <v>150</v>
      </c>
      <c r="G8" s="111">
        <v>41640</v>
      </c>
      <c r="H8" s="111">
        <v>41671</v>
      </c>
      <c r="I8" s="111">
        <v>41699</v>
      </c>
      <c r="J8" s="111">
        <v>41730</v>
      </c>
      <c r="K8" s="111">
        <v>41760</v>
      </c>
      <c r="L8" s="111">
        <v>41791</v>
      </c>
      <c r="M8" s="111">
        <v>41821</v>
      </c>
      <c r="N8" s="111">
        <v>41852</v>
      </c>
      <c r="O8" s="111">
        <v>41883</v>
      </c>
      <c r="P8" s="111">
        <v>41913</v>
      </c>
      <c r="Q8" s="111">
        <v>41944</v>
      </c>
      <c r="R8" s="111">
        <v>41974</v>
      </c>
      <c r="S8" s="111">
        <v>42005</v>
      </c>
      <c r="T8" s="111">
        <v>42036</v>
      </c>
      <c r="U8" s="111">
        <v>42064</v>
      </c>
      <c r="V8" s="111">
        <v>42095</v>
      </c>
      <c r="W8" s="111">
        <v>42125</v>
      </c>
      <c r="X8" s="111">
        <v>42156</v>
      </c>
      <c r="Y8" s="111">
        <v>42186</v>
      </c>
      <c r="Z8" s="111">
        <v>42217</v>
      </c>
      <c r="AA8" s="111">
        <v>42248</v>
      </c>
      <c r="AB8" s="111">
        <v>42278</v>
      </c>
      <c r="AC8" s="111">
        <v>42309</v>
      </c>
      <c r="AD8" s="111">
        <v>42339</v>
      </c>
      <c r="AE8" s="111">
        <v>42385</v>
      </c>
      <c r="AF8" s="111">
        <v>42416</v>
      </c>
      <c r="AG8" s="111">
        <v>42445</v>
      </c>
      <c r="AH8" s="111">
        <v>42476</v>
      </c>
      <c r="AI8" s="111">
        <v>42506</v>
      </c>
      <c r="AJ8" s="111">
        <v>42537</v>
      </c>
      <c r="AK8" s="111">
        <v>42567</v>
      </c>
      <c r="AL8" s="111">
        <v>42598</v>
      </c>
      <c r="AM8" s="111">
        <v>42629</v>
      </c>
      <c r="AN8" s="111">
        <v>42659</v>
      </c>
      <c r="AO8" s="111">
        <v>42690</v>
      </c>
      <c r="AP8" s="111">
        <v>42720</v>
      </c>
      <c r="AQ8" s="111">
        <v>42736</v>
      </c>
      <c r="AR8" s="111">
        <v>42767</v>
      </c>
      <c r="AS8" s="111">
        <v>42795</v>
      </c>
      <c r="AT8" s="111">
        <v>42826</v>
      </c>
      <c r="AU8" s="111">
        <v>42856</v>
      </c>
      <c r="AV8" s="111">
        <v>42887</v>
      </c>
      <c r="AW8" s="111">
        <v>42933</v>
      </c>
      <c r="AX8" s="111">
        <v>42964</v>
      </c>
      <c r="AY8" s="111">
        <v>42979</v>
      </c>
      <c r="AZ8" s="111">
        <v>43009</v>
      </c>
      <c r="BA8" s="111">
        <v>43040</v>
      </c>
      <c r="BB8" s="111">
        <v>43070</v>
      </c>
      <c r="BC8" s="111">
        <v>43101</v>
      </c>
      <c r="BD8" s="111">
        <v>43132</v>
      </c>
      <c r="BE8" s="111">
        <v>43160</v>
      </c>
      <c r="BF8" s="111">
        <v>43191</v>
      </c>
      <c r="BG8" s="111">
        <v>43221</v>
      </c>
      <c r="BH8" s="111">
        <v>43252</v>
      </c>
      <c r="BI8" s="111">
        <v>43298</v>
      </c>
      <c r="BJ8" s="111">
        <v>43329</v>
      </c>
      <c r="BK8" s="111">
        <v>43344</v>
      </c>
      <c r="BL8" s="111">
        <v>43374</v>
      </c>
      <c r="BM8" s="111">
        <v>43405</v>
      </c>
      <c r="BN8" s="111">
        <v>43435</v>
      </c>
      <c r="BO8" s="109" t="s">
        <v>151</v>
      </c>
      <c r="BP8" s="112" t="s">
        <v>152</v>
      </c>
    </row>
    <row r="9" spans="1:68" ht="15">
      <c r="A9" s="93" t="s">
        <v>100</v>
      </c>
      <c r="B9" s="94"/>
      <c r="C9" s="95" t="s">
        <v>101</v>
      </c>
      <c r="D9" s="96"/>
      <c r="E9" s="97"/>
      <c r="F9" s="97"/>
      <c r="G9" s="93"/>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8"/>
      <c r="BP9" s="99"/>
    </row>
    <row r="10" spans="1:68" ht="15">
      <c r="A10" s="46" t="s">
        <v>102</v>
      </c>
      <c r="B10" s="47" t="s">
        <v>103</v>
      </c>
      <c r="C10" s="82" t="s">
        <v>104</v>
      </c>
      <c r="D10" s="84" t="s">
        <v>156</v>
      </c>
      <c r="E10" s="123">
        <v>41730</v>
      </c>
      <c r="F10" s="85"/>
      <c r="G10" s="86">
        <v>0</v>
      </c>
      <c r="H10" s="86">
        <v>0</v>
      </c>
      <c r="I10" s="86">
        <v>0</v>
      </c>
      <c r="J10" s="86">
        <v>0</v>
      </c>
      <c r="K10" s="86">
        <v>0</v>
      </c>
      <c r="L10" s="87">
        <v>19300</v>
      </c>
      <c r="M10" s="87">
        <v>9000</v>
      </c>
      <c r="N10" s="87">
        <v>9000</v>
      </c>
      <c r="O10" s="87">
        <v>10000</v>
      </c>
      <c r="P10" s="87">
        <v>900</v>
      </c>
      <c r="Q10" s="87">
        <v>900</v>
      </c>
      <c r="R10" s="87">
        <v>900</v>
      </c>
      <c r="S10" s="87">
        <v>2900</v>
      </c>
      <c r="T10" s="87">
        <v>2900</v>
      </c>
      <c r="U10" s="87">
        <v>2900</v>
      </c>
      <c r="V10" s="87">
        <v>2900</v>
      </c>
      <c r="W10" s="87">
        <v>2900</v>
      </c>
      <c r="X10" s="87">
        <v>2900</v>
      </c>
      <c r="Y10" s="87">
        <v>2900</v>
      </c>
      <c r="Z10" s="87">
        <v>2900</v>
      </c>
      <c r="AA10" s="87">
        <v>2900</v>
      </c>
      <c r="AB10" s="87">
        <v>2900</v>
      </c>
      <c r="AC10" s="87">
        <v>2900</v>
      </c>
      <c r="AD10" s="87">
        <v>3100</v>
      </c>
      <c r="AE10" s="87">
        <v>3000</v>
      </c>
      <c r="AF10" s="87">
        <v>3000</v>
      </c>
      <c r="AG10" s="87">
        <v>4000</v>
      </c>
      <c r="AH10" s="87">
        <v>3000</v>
      </c>
      <c r="AI10" s="87">
        <v>3000</v>
      </c>
      <c r="AJ10" s="87">
        <v>5145</v>
      </c>
      <c r="AK10" s="87">
        <v>3000</v>
      </c>
      <c r="AL10" s="87">
        <v>3000</v>
      </c>
      <c r="AM10" s="87">
        <v>5145</v>
      </c>
      <c r="AN10" s="87">
        <v>4000</v>
      </c>
      <c r="AO10" s="87">
        <v>4000</v>
      </c>
      <c r="AP10" s="87">
        <v>4290</v>
      </c>
      <c r="AQ10" s="87">
        <v>25000</v>
      </c>
      <c r="AR10" s="87">
        <v>0</v>
      </c>
      <c r="AS10" s="87"/>
      <c r="AT10" s="87">
        <v>25000</v>
      </c>
      <c r="AU10" s="87"/>
      <c r="AV10" s="87"/>
      <c r="AW10" s="87">
        <v>5000</v>
      </c>
      <c r="AX10" s="87">
        <v>5000</v>
      </c>
      <c r="AY10" s="87">
        <v>10000</v>
      </c>
      <c r="AZ10" s="87">
        <v>0</v>
      </c>
      <c r="BA10" s="87">
        <v>0</v>
      </c>
      <c r="BB10" s="87">
        <v>0</v>
      </c>
      <c r="BC10" s="87"/>
      <c r="BD10" s="87"/>
      <c r="BE10" s="87"/>
      <c r="BF10" s="87"/>
      <c r="BG10" s="87"/>
      <c r="BH10" s="87"/>
      <c r="BI10" s="87"/>
      <c r="BJ10" s="87"/>
      <c r="BK10" s="87"/>
      <c r="BL10" s="87"/>
      <c r="BM10" s="87"/>
      <c r="BN10" s="87"/>
      <c r="BO10" s="88"/>
      <c r="BP10" s="85"/>
    </row>
    <row r="11" spans="1:68" ht="15">
      <c r="A11" s="34"/>
      <c r="B11" s="36"/>
      <c r="C11" s="124"/>
      <c r="D11" s="125" t="s">
        <v>158</v>
      </c>
      <c r="E11" s="126"/>
      <c r="F11" s="127"/>
      <c r="G11" s="128"/>
      <c r="H11" s="128"/>
      <c r="I11" s="128"/>
      <c r="J11" s="128"/>
      <c r="K11" s="128"/>
      <c r="L11" s="129">
        <v>19300</v>
      </c>
      <c r="M11" s="129">
        <v>21285</v>
      </c>
      <c r="N11" s="129">
        <v>20000</v>
      </c>
      <c r="O11" s="129">
        <v>20000</v>
      </c>
      <c r="P11" s="129">
        <v>4500</v>
      </c>
      <c r="Q11" s="129">
        <v>4500</v>
      </c>
      <c r="R11" s="129">
        <v>4500</v>
      </c>
      <c r="S11" s="129">
        <v>3000</v>
      </c>
      <c r="T11" s="129">
        <v>3000</v>
      </c>
      <c r="U11" s="129">
        <v>4000</v>
      </c>
      <c r="V11" s="129">
        <v>10000</v>
      </c>
      <c r="W11" s="129">
        <v>10000</v>
      </c>
      <c r="X11" s="129">
        <v>15495</v>
      </c>
      <c r="Y11" s="129">
        <v>0</v>
      </c>
      <c r="Z11" s="129">
        <v>5989</v>
      </c>
      <c r="AA11" s="129">
        <v>0</v>
      </c>
      <c r="AB11" s="129">
        <v>1296</v>
      </c>
      <c r="AC11" s="129">
        <v>0</v>
      </c>
      <c r="AD11" s="129">
        <v>0</v>
      </c>
      <c r="AE11" s="129">
        <v>1000</v>
      </c>
      <c r="AF11" s="129">
        <v>1000</v>
      </c>
      <c r="AG11" s="129">
        <v>1676</v>
      </c>
      <c r="AH11" s="129"/>
      <c r="AI11" s="129"/>
      <c r="AJ11" s="129"/>
      <c r="AK11" s="129"/>
      <c r="AL11" s="129"/>
      <c r="AM11" s="129"/>
      <c r="AN11" s="129">
        <v>0</v>
      </c>
      <c r="AO11" s="129">
        <v>0</v>
      </c>
      <c r="AP11" s="129">
        <v>4624</v>
      </c>
      <c r="AQ11" s="129">
        <v>25000</v>
      </c>
      <c r="AR11" s="129">
        <v>25000</v>
      </c>
      <c r="AS11" s="129">
        <v>3263</v>
      </c>
      <c r="AT11" s="129"/>
      <c r="AU11" s="129">
        <v>4120</v>
      </c>
      <c r="AV11" s="129"/>
      <c r="AW11" s="129"/>
      <c r="AX11" s="129"/>
      <c r="AY11" s="129">
        <v>22368</v>
      </c>
      <c r="AZ11" s="129">
        <v>0</v>
      </c>
      <c r="BA11" s="129">
        <v>0</v>
      </c>
      <c r="BB11" s="129">
        <v>0</v>
      </c>
      <c r="BC11" s="129"/>
      <c r="BD11" s="129"/>
      <c r="BE11" s="129"/>
      <c r="BF11" s="129"/>
      <c r="BG11" s="129"/>
      <c r="BH11" s="129"/>
      <c r="BI11" s="129"/>
      <c r="BJ11" s="129"/>
      <c r="BK11" s="129"/>
      <c r="BL11" s="129"/>
      <c r="BM11" s="129"/>
      <c r="BN11" s="129"/>
      <c r="BO11" s="130"/>
      <c r="BP11" s="127"/>
    </row>
    <row r="12" spans="1:68" ht="33.75" customHeight="1">
      <c r="A12" s="46" t="s">
        <v>102</v>
      </c>
      <c r="B12" s="47" t="s">
        <v>105</v>
      </c>
      <c r="C12" s="89" t="s">
        <v>106</v>
      </c>
      <c r="D12" s="84" t="s">
        <v>156</v>
      </c>
      <c r="E12" s="123">
        <v>41730</v>
      </c>
      <c r="F12" s="85"/>
      <c r="G12" s="86">
        <v>0</v>
      </c>
      <c r="H12" s="86">
        <v>0</v>
      </c>
      <c r="I12" s="86">
        <v>0</v>
      </c>
      <c r="J12" s="86">
        <v>0</v>
      </c>
      <c r="K12" s="86">
        <v>0</v>
      </c>
      <c r="L12" s="86">
        <v>0</v>
      </c>
      <c r="M12" s="86">
        <v>0</v>
      </c>
      <c r="N12" s="86">
        <v>0</v>
      </c>
      <c r="O12" s="86">
        <v>0</v>
      </c>
      <c r="P12" s="86">
        <v>0</v>
      </c>
      <c r="Q12" s="86">
        <v>0</v>
      </c>
      <c r="R12" s="86">
        <v>0</v>
      </c>
      <c r="S12" s="87">
        <v>4100</v>
      </c>
      <c r="T12" s="87">
        <v>4100</v>
      </c>
      <c r="U12" s="87">
        <v>4100</v>
      </c>
      <c r="V12" s="87">
        <v>4100</v>
      </c>
      <c r="W12" s="87">
        <v>4100</v>
      </c>
      <c r="X12" s="87">
        <v>4100</v>
      </c>
      <c r="Y12" s="87">
        <v>4100</v>
      </c>
      <c r="Z12" s="87">
        <v>4100</v>
      </c>
      <c r="AA12" s="87">
        <v>4100</v>
      </c>
      <c r="AB12" s="87">
        <v>4100</v>
      </c>
      <c r="AC12" s="87">
        <v>4100</v>
      </c>
      <c r="AD12" s="87">
        <v>4900</v>
      </c>
      <c r="AE12" s="87"/>
      <c r="AF12" s="87"/>
      <c r="AG12" s="87"/>
      <c r="AH12" s="87">
        <v>3000</v>
      </c>
      <c r="AI12" s="87">
        <v>3000</v>
      </c>
      <c r="AJ12" s="87">
        <v>3505</v>
      </c>
      <c r="AK12" s="87">
        <v>3000</v>
      </c>
      <c r="AL12" s="87">
        <v>3000</v>
      </c>
      <c r="AM12" s="87">
        <v>3505</v>
      </c>
      <c r="AN12" s="87">
        <v>3000</v>
      </c>
      <c r="AO12" s="87">
        <v>3000</v>
      </c>
      <c r="AP12" s="87">
        <v>3505</v>
      </c>
      <c r="AQ12" s="87">
        <v>30000</v>
      </c>
      <c r="AR12" s="87">
        <v>0</v>
      </c>
      <c r="AS12" s="87"/>
      <c r="AT12" s="87">
        <v>12571</v>
      </c>
      <c r="AU12" s="87"/>
      <c r="AV12" s="87"/>
      <c r="AW12" s="87">
        <v>0</v>
      </c>
      <c r="AX12" s="87">
        <v>0</v>
      </c>
      <c r="AY12" s="87">
        <v>5000</v>
      </c>
      <c r="AZ12" s="87">
        <v>0</v>
      </c>
      <c r="BA12" s="87">
        <v>0</v>
      </c>
      <c r="BB12" s="87">
        <v>0</v>
      </c>
      <c r="BC12" s="87"/>
      <c r="BD12" s="87"/>
      <c r="BE12" s="87"/>
      <c r="BF12" s="87"/>
      <c r="BG12" s="87"/>
      <c r="BH12" s="87"/>
      <c r="BI12" s="87"/>
      <c r="BJ12" s="87"/>
      <c r="BK12" s="87"/>
      <c r="BL12" s="87"/>
      <c r="BM12" s="87"/>
      <c r="BN12" s="87"/>
      <c r="BO12" s="88"/>
      <c r="BP12" s="90"/>
    </row>
    <row r="13" spans="1:68" ht="17.25" customHeight="1">
      <c r="A13" s="34"/>
      <c r="B13" s="36"/>
      <c r="C13" s="131"/>
      <c r="D13" s="125" t="s">
        <v>158</v>
      </c>
      <c r="E13" s="126"/>
      <c r="F13" s="127"/>
      <c r="G13" s="128"/>
      <c r="H13" s="128"/>
      <c r="I13" s="128"/>
      <c r="J13" s="128"/>
      <c r="K13" s="128"/>
      <c r="L13" s="128"/>
      <c r="M13" s="128">
        <v>0</v>
      </c>
      <c r="N13" s="128">
        <v>0</v>
      </c>
      <c r="O13" s="128">
        <v>0</v>
      </c>
      <c r="P13" s="128">
        <v>0</v>
      </c>
      <c r="Q13" s="128">
        <v>5000</v>
      </c>
      <c r="R13" s="128">
        <v>5000</v>
      </c>
      <c r="S13" s="129">
        <v>0</v>
      </c>
      <c r="T13" s="129">
        <v>2500</v>
      </c>
      <c r="U13" s="129">
        <v>2500</v>
      </c>
      <c r="V13" s="129">
        <v>3000</v>
      </c>
      <c r="W13" s="129">
        <v>3000</v>
      </c>
      <c r="X13" s="129">
        <v>4000</v>
      </c>
      <c r="Y13" s="129">
        <v>2500</v>
      </c>
      <c r="Z13" s="129">
        <v>2500</v>
      </c>
      <c r="AA13" s="129">
        <v>2500</v>
      </c>
      <c r="AB13" s="129">
        <v>13928</v>
      </c>
      <c r="AC13" s="129">
        <v>10000</v>
      </c>
      <c r="AD13" s="129">
        <v>0</v>
      </c>
      <c r="AE13" s="129"/>
      <c r="AF13" s="129"/>
      <c r="AG13" s="129">
        <v>0</v>
      </c>
      <c r="AH13" s="129"/>
      <c r="AI13" s="129"/>
      <c r="AJ13" s="129">
        <v>0</v>
      </c>
      <c r="AK13" s="129"/>
      <c r="AL13" s="129"/>
      <c r="AM13" s="129">
        <v>0</v>
      </c>
      <c r="AN13" s="129">
        <v>2000</v>
      </c>
      <c r="AO13" s="129">
        <v>2000</v>
      </c>
      <c r="AP13" s="129">
        <v>4458</v>
      </c>
      <c r="AQ13" s="129">
        <v>29727</v>
      </c>
      <c r="AR13" s="129"/>
      <c r="AS13" s="129"/>
      <c r="AT13" s="129">
        <v>2541</v>
      </c>
      <c r="AU13" s="129"/>
      <c r="AV13" s="129"/>
      <c r="AW13" s="129"/>
      <c r="AX13" s="129"/>
      <c r="AY13" s="129">
        <v>9805</v>
      </c>
      <c r="AZ13" s="129">
        <v>0</v>
      </c>
      <c r="BA13" s="129">
        <v>0</v>
      </c>
      <c r="BB13" s="129">
        <v>0</v>
      </c>
      <c r="BC13" s="129"/>
      <c r="BD13" s="129"/>
      <c r="BE13" s="129"/>
      <c r="BF13" s="129"/>
      <c r="BG13" s="129"/>
      <c r="BH13" s="129"/>
      <c r="BI13" s="129"/>
      <c r="BJ13" s="129"/>
      <c r="BK13" s="129"/>
      <c r="BL13" s="129"/>
      <c r="BM13" s="129"/>
      <c r="BN13" s="129"/>
      <c r="BO13" s="130"/>
      <c r="BP13" s="132"/>
    </row>
    <row r="14" spans="1:68" ht="30">
      <c r="A14" s="46" t="s">
        <v>102</v>
      </c>
      <c r="B14" s="47" t="s">
        <v>107</v>
      </c>
      <c r="C14" s="91" t="s">
        <v>108</v>
      </c>
      <c r="D14" s="84" t="s">
        <v>156</v>
      </c>
      <c r="E14" s="123">
        <v>41730</v>
      </c>
      <c r="F14" s="85"/>
      <c r="G14" s="86">
        <v>0</v>
      </c>
      <c r="H14" s="86">
        <v>0</v>
      </c>
      <c r="I14" s="86">
        <v>0</v>
      </c>
      <c r="J14" s="86">
        <v>0</v>
      </c>
      <c r="K14" s="86">
        <v>0</v>
      </c>
      <c r="L14" s="86">
        <v>0</v>
      </c>
      <c r="M14" s="86">
        <v>0</v>
      </c>
      <c r="N14" s="86">
        <v>0</v>
      </c>
      <c r="O14" s="86">
        <v>0</v>
      </c>
      <c r="P14" s="86">
        <v>0</v>
      </c>
      <c r="Q14" s="86">
        <v>0</v>
      </c>
      <c r="R14" s="86">
        <v>0</v>
      </c>
      <c r="S14" s="87">
        <v>1250</v>
      </c>
      <c r="T14" s="87">
        <v>1250</v>
      </c>
      <c r="U14" s="87">
        <v>1250</v>
      </c>
      <c r="V14" s="87">
        <v>1250</v>
      </c>
      <c r="W14" s="87">
        <v>1250</v>
      </c>
      <c r="X14" s="87">
        <v>1250</v>
      </c>
      <c r="Y14" s="87">
        <v>1250</v>
      </c>
      <c r="Z14" s="87">
        <v>1250</v>
      </c>
      <c r="AA14" s="87">
        <v>1250</v>
      </c>
      <c r="AB14" s="87">
        <v>1250</v>
      </c>
      <c r="AC14" s="87">
        <v>1250</v>
      </c>
      <c r="AD14" s="87">
        <v>1250</v>
      </c>
      <c r="AE14" s="87"/>
      <c r="AF14" s="87"/>
      <c r="AG14" s="87"/>
      <c r="AH14" s="87">
        <v>0</v>
      </c>
      <c r="AI14" s="87">
        <v>0</v>
      </c>
      <c r="AJ14" s="87">
        <v>3716</v>
      </c>
      <c r="AK14" s="87">
        <v>0</v>
      </c>
      <c r="AL14" s="87">
        <v>0</v>
      </c>
      <c r="AM14" s="87">
        <v>3716</v>
      </c>
      <c r="AN14" s="87">
        <v>0</v>
      </c>
      <c r="AO14" s="87">
        <v>0</v>
      </c>
      <c r="AP14" s="87">
        <v>3716</v>
      </c>
      <c r="AQ14" s="87"/>
      <c r="AR14" s="87"/>
      <c r="AS14" s="87"/>
      <c r="AT14" s="87"/>
      <c r="AU14" s="87"/>
      <c r="AV14" s="87"/>
      <c r="AW14" s="87">
        <v>0</v>
      </c>
      <c r="AX14" s="87">
        <v>14864</v>
      </c>
      <c r="AY14" s="87">
        <v>0</v>
      </c>
      <c r="AZ14" s="87">
        <v>0</v>
      </c>
      <c r="BA14" s="87">
        <v>0</v>
      </c>
      <c r="BB14" s="87">
        <v>0</v>
      </c>
      <c r="BC14" s="87"/>
      <c r="BD14" s="87"/>
      <c r="BE14" s="87"/>
      <c r="BF14" s="87"/>
      <c r="BG14" s="87"/>
      <c r="BH14" s="87"/>
      <c r="BI14" s="87"/>
      <c r="BJ14" s="87"/>
      <c r="BK14" s="87"/>
      <c r="BL14" s="87"/>
      <c r="BM14" s="87"/>
      <c r="BN14" s="87"/>
      <c r="BO14" s="88"/>
      <c r="BP14" s="90"/>
    </row>
    <row r="15" spans="1:68" ht="15">
      <c r="A15" s="34"/>
      <c r="B15" s="36"/>
      <c r="C15" s="133"/>
      <c r="D15" s="125" t="s">
        <v>158</v>
      </c>
      <c r="E15" s="126"/>
      <c r="F15" s="127"/>
      <c r="G15" s="128"/>
      <c r="H15" s="128"/>
      <c r="I15" s="128"/>
      <c r="J15" s="128"/>
      <c r="K15" s="128"/>
      <c r="L15" s="128"/>
      <c r="M15" s="128">
        <v>0</v>
      </c>
      <c r="N15" s="128">
        <v>0</v>
      </c>
      <c r="O15" s="128">
        <v>0</v>
      </c>
      <c r="P15" s="128"/>
      <c r="Q15" s="128"/>
      <c r="R15" s="128"/>
      <c r="S15" s="129">
        <v>0</v>
      </c>
      <c r="T15" s="129">
        <v>0</v>
      </c>
      <c r="U15" s="129">
        <v>6000</v>
      </c>
      <c r="V15" s="129">
        <v>0</v>
      </c>
      <c r="W15" s="129">
        <v>6000</v>
      </c>
      <c r="X15" s="129">
        <v>0</v>
      </c>
      <c r="Y15" s="129">
        <v>3000</v>
      </c>
      <c r="Z15" s="129">
        <v>3000</v>
      </c>
      <c r="AA15" s="129">
        <v>4000</v>
      </c>
      <c r="AB15" s="129">
        <v>12000</v>
      </c>
      <c r="AC15" s="129">
        <v>12000</v>
      </c>
      <c r="AD15" s="129">
        <v>0</v>
      </c>
      <c r="AE15" s="129"/>
      <c r="AF15" s="129"/>
      <c r="AG15" s="129">
        <v>0</v>
      </c>
      <c r="AH15" s="129"/>
      <c r="AI15" s="129"/>
      <c r="AJ15" s="129">
        <v>0</v>
      </c>
      <c r="AK15" s="129"/>
      <c r="AL15" s="129"/>
      <c r="AM15" s="129">
        <v>0</v>
      </c>
      <c r="AN15" s="129"/>
      <c r="AO15" s="129"/>
      <c r="AP15" s="129">
        <v>0</v>
      </c>
      <c r="AQ15" s="129"/>
      <c r="AR15" s="129"/>
      <c r="AS15" s="129"/>
      <c r="AT15" s="129"/>
      <c r="AU15" s="129">
        <v>0</v>
      </c>
      <c r="AV15" s="129"/>
      <c r="AW15" s="129"/>
      <c r="AX15" s="129">
        <v>14864</v>
      </c>
      <c r="AY15" s="129"/>
      <c r="AZ15" s="129">
        <v>0</v>
      </c>
      <c r="BA15" s="129">
        <v>0</v>
      </c>
      <c r="BB15" s="129">
        <v>0</v>
      </c>
      <c r="BC15" s="129"/>
      <c r="BD15" s="129"/>
      <c r="BE15" s="129"/>
      <c r="BF15" s="129"/>
      <c r="BG15" s="129"/>
      <c r="BH15" s="129"/>
      <c r="BI15" s="129"/>
      <c r="BJ15" s="129"/>
      <c r="BK15" s="129"/>
      <c r="BL15" s="129"/>
      <c r="BM15" s="129"/>
      <c r="BN15" s="129"/>
      <c r="BO15" s="130"/>
      <c r="BP15" s="132"/>
    </row>
    <row r="16" spans="1:68" ht="30">
      <c r="A16" s="46" t="s">
        <v>102</v>
      </c>
      <c r="B16" s="47" t="s">
        <v>109</v>
      </c>
      <c r="C16" s="91" t="s">
        <v>112</v>
      </c>
      <c r="D16" s="84" t="s">
        <v>156</v>
      </c>
      <c r="E16" s="123">
        <v>41730</v>
      </c>
      <c r="F16" s="85"/>
      <c r="G16" s="86">
        <v>0</v>
      </c>
      <c r="H16" s="86">
        <v>0</v>
      </c>
      <c r="I16" s="86">
        <v>0</v>
      </c>
      <c r="J16" s="86">
        <v>0</v>
      </c>
      <c r="K16" s="86">
        <v>0</v>
      </c>
      <c r="L16" s="86">
        <v>0</v>
      </c>
      <c r="M16" s="86">
        <v>0</v>
      </c>
      <c r="N16" s="86">
        <v>0</v>
      </c>
      <c r="O16" s="86">
        <v>0</v>
      </c>
      <c r="P16" s="86">
        <v>0</v>
      </c>
      <c r="Q16" s="86">
        <v>0</v>
      </c>
      <c r="R16" s="86">
        <v>0</v>
      </c>
      <c r="S16" s="87">
        <v>1600</v>
      </c>
      <c r="T16" s="87">
        <v>1600</v>
      </c>
      <c r="U16" s="87">
        <v>1600</v>
      </c>
      <c r="V16" s="87">
        <v>1600</v>
      </c>
      <c r="W16" s="87">
        <v>1600</v>
      </c>
      <c r="X16" s="87">
        <v>1600</v>
      </c>
      <c r="Y16" s="87">
        <v>1600</v>
      </c>
      <c r="Z16" s="87">
        <v>1600</v>
      </c>
      <c r="AA16" s="87">
        <v>1600</v>
      </c>
      <c r="AB16" s="87">
        <v>1600</v>
      </c>
      <c r="AC16" s="87">
        <v>1600</v>
      </c>
      <c r="AD16" s="87">
        <v>2400</v>
      </c>
      <c r="AE16" s="87"/>
      <c r="AF16" s="87"/>
      <c r="AG16" s="87"/>
      <c r="AH16" s="87">
        <v>1000</v>
      </c>
      <c r="AI16" s="87">
        <v>1000</v>
      </c>
      <c r="AJ16" s="87">
        <v>3000</v>
      </c>
      <c r="AK16" s="87">
        <v>5000</v>
      </c>
      <c r="AL16" s="87">
        <v>0</v>
      </c>
      <c r="AM16" s="87">
        <v>0</v>
      </c>
      <c r="AN16" s="87">
        <v>0</v>
      </c>
      <c r="AO16" s="87">
        <v>0</v>
      </c>
      <c r="AP16" s="87">
        <v>0</v>
      </c>
      <c r="AQ16" s="87"/>
      <c r="AR16" s="87"/>
      <c r="AS16" s="87">
        <v>5000</v>
      </c>
      <c r="AT16" s="87">
        <v>5000</v>
      </c>
      <c r="AU16" s="87"/>
      <c r="AV16" s="87"/>
      <c r="AW16" s="87"/>
      <c r="AX16" s="87"/>
      <c r="AY16" s="87"/>
      <c r="AZ16" s="87">
        <v>0</v>
      </c>
      <c r="BA16" s="87">
        <v>0</v>
      </c>
      <c r="BB16" s="87">
        <v>0</v>
      </c>
      <c r="BC16" s="87"/>
      <c r="BD16" s="87"/>
      <c r="BE16" s="87"/>
      <c r="BF16" s="87"/>
      <c r="BG16" s="87"/>
      <c r="BH16" s="87"/>
      <c r="BI16" s="87"/>
      <c r="BJ16" s="87"/>
      <c r="BK16" s="87"/>
      <c r="BL16" s="87"/>
      <c r="BM16" s="87"/>
      <c r="BN16" s="87"/>
      <c r="BO16" s="88"/>
      <c r="BP16" s="90"/>
    </row>
    <row r="17" spans="1:68" s="134" customFormat="1" ht="15">
      <c r="A17" s="34"/>
      <c r="B17" s="36"/>
      <c r="C17" s="133"/>
      <c r="D17" s="125" t="s">
        <v>158</v>
      </c>
      <c r="E17" s="126"/>
      <c r="F17" s="127"/>
      <c r="G17" s="128"/>
      <c r="H17" s="128"/>
      <c r="I17" s="128"/>
      <c r="J17" s="128"/>
      <c r="K17" s="128"/>
      <c r="L17" s="128"/>
      <c r="M17" s="128"/>
      <c r="N17" s="128"/>
      <c r="O17" s="128"/>
      <c r="P17" s="128">
        <v>0</v>
      </c>
      <c r="Q17" s="128">
        <v>0</v>
      </c>
      <c r="R17" s="128">
        <v>0</v>
      </c>
      <c r="S17" s="129">
        <v>0</v>
      </c>
      <c r="T17" s="129">
        <v>0</v>
      </c>
      <c r="U17" s="129">
        <v>0</v>
      </c>
      <c r="V17" s="129">
        <v>0</v>
      </c>
      <c r="W17" s="129">
        <v>0</v>
      </c>
      <c r="X17" s="129">
        <v>5000</v>
      </c>
      <c r="Y17" s="129">
        <v>1000</v>
      </c>
      <c r="Z17" s="129">
        <v>2000</v>
      </c>
      <c r="AA17" s="129">
        <v>2000</v>
      </c>
      <c r="AB17" s="129">
        <v>10000</v>
      </c>
      <c r="AC17" s="129">
        <v>0</v>
      </c>
      <c r="AD17" s="129">
        <v>0</v>
      </c>
      <c r="AE17" s="129"/>
      <c r="AF17" s="129">
        <v>0</v>
      </c>
      <c r="AG17" s="129">
        <v>0</v>
      </c>
      <c r="AH17" s="129"/>
      <c r="AI17" s="129">
        <v>0</v>
      </c>
      <c r="AJ17" s="129">
        <v>0</v>
      </c>
      <c r="AK17" s="129"/>
      <c r="AL17" s="129">
        <v>0</v>
      </c>
      <c r="AM17" s="129">
        <v>0</v>
      </c>
      <c r="AN17" s="129"/>
      <c r="AO17" s="129">
        <v>0</v>
      </c>
      <c r="AP17" s="129">
        <v>0</v>
      </c>
      <c r="AQ17" s="129"/>
      <c r="AR17" s="129"/>
      <c r="AS17" s="129"/>
      <c r="AT17" s="129">
        <v>20085</v>
      </c>
      <c r="AU17" s="129"/>
      <c r="AV17" s="129"/>
      <c r="AW17" s="129"/>
      <c r="AX17" s="129"/>
      <c r="AY17" s="129"/>
      <c r="AZ17" s="129">
        <v>0</v>
      </c>
      <c r="BA17" s="129">
        <v>0</v>
      </c>
      <c r="BB17" s="129">
        <v>0</v>
      </c>
      <c r="BC17" s="129"/>
      <c r="BD17" s="129"/>
      <c r="BE17" s="129"/>
      <c r="BF17" s="129"/>
      <c r="BG17" s="129"/>
      <c r="BH17" s="129"/>
      <c r="BI17" s="129"/>
      <c r="BJ17" s="129"/>
      <c r="BK17" s="129"/>
      <c r="BL17" s="129"/>
      <c r="BM17" s="129"/>
      <c r="BN17" s="129"/>
      <c r="BO17" s="130"/>
      <c r="BP17" s="132"/>
    </row>
    <row r="18" spans="1:68" ht="30">
      <c r="A18" s="46" t="s">
        <v>102</v>
      </c>
      <c r="B18" s="92" t="s">
        <v>111</v>
      </c>
      <c r="C18" s="91" t="s">
        <v>110</v>
      </c>
      <c r="D18" s="84" t="s">
        <v>156</v>
      </c>
      <c r="E18" s="123">
        <v>41730</v>
      </c>
      <c r="F18" s="85"/>
      <c r="G18" s="86">
        <v>0</v>
      </c>
      <c r="H18" s="86">
        <v>0</v>
      </c>
      <c r="I18" s="86">
        <v>0</v>
      </c>
      <c r="J18" s="86">
        <v>0</v>
      </c>
      <c r="K18" s="86">
        <v>0</v>
      </c>
      <c r="L18" s="87">
        <v>20000</v>
      </c>
      <c r="M18" s="86">
        <v>0</v>
      </c>
      <c r="N18" s="86">
        <v>0</v>
      </c>
      <c r="O18" s="86">
        <v>0</v>
      </c>
      <c r="P18" s="86">
        <v>0</v>
      </c>
      <c r="Q18" s="86">
        <v>0</v>
      </c>
      <c r="R18" s="86">
        <v>0</v>
      </c>
      <c r="S18" s="87">
        <v>1600</v>
      </c>
      <c r="T18" s="87">
        <v>1600</v>
      </c>
      <c r="U18" s="87">
        <v>1600</v>
      </c>
      <c r="V18" s="87">
        <v>1600</v>
      </c>
      <c r="W18" s="87">
        <v>1600</v>
      </c>
      <c r="X18" s="87">
        <v>1600</v>
      </c>
      <c r="Y18" s="87">
        <v>1600</v>
      </c>
      <c r="Z18" s="87">
        <v>1600</v>
      </c>
      <c r="AA18" s="87">
        <v>1600</v>
      </c>
      <c r="AB18" s="87">
        <v>1600</v>
      </c>
      <c r="AC18" s="87">
        <v>1600</v>
      </c>
      <c r="AD18" s="87">
        <v>2400</v>
      </c>
      <c r="AE18" s="87"/>
      <c r="AF18" s="87"/>
      <c r="AG18" s="87"/>
      <c r="AH18" s="87">
        <v>0</v>
      </c>
      <c r="AI18" s="87">
        <v>0</v>
      </c>
      <c r="AJ18" s="87">
        <v>0</v>
      </c>
      <c r="AK18" s="87">
        <v>5169</v>
      </c>
      <c r="AL18" s="87">
        <v>0</v>
      </c>
      <c r="AM18" s="87">
        <v>0</v>
      </c>
      <c r="AN18" s="87">
        <v>0</v>
      </c>
      <c r="AO18" s="87">
        <v>0</v>
      </c>
      <c r="AP18" s="87">
        <v>5169</v>
      </c>
      <c r="AQ18" s="87"/>
      <c r="AR18" s="87"/>
      <c r="AS18" s="87">
        <v>3826</v>
      </c>
      <c r="AT18" s="87"/>
      <c r="AU18" s="87">
        <v>3826</v>
      </c>
      <c r="AV18" s="87"/>
      <c r="AW18" s="87"/>
      <c r="AX18" s="87"/>
      <c r="AY18" s="87">
        <v>20338</v>
      </c>
      <c r="AZ18" s="87">
        <v>0</v>
      </c>
      <c r="BA18" s="87">
        <v>0</v>
      </c>
      <c r="BB18" s="87">
        <v>0</v>
      </c>
      <c r="BC18" s="87"/>
      <c r="BD18" s="87"/>
      <c r="BE18" s="87"/>
      <c r="BF18" s="87"/>
      <c r="BG18" s="87"/>
      <c r="BH18" s="87"/>
      <c r="BI18" s="87"/>
      <c r="BJ18" s="87"/>
      <c r="BK18" s="87"/>
      <c r="BL18" s="87"/>
      <c r="BM18" s="87"/>
      <c r="BN18" s="87"/>
      <c r="BO18" s="183"/>
      <c r="BP18" s="90"/>
    </row>
    <row r="19" spans="1:68" s="134" customFormat="1" ht="15">
      <c r="A19" s="135"/>
      <c r="B19" s="136"/>
      <c r="C19" s="137"/>
      <c r="D19" s="125" t="s">
        <v>158</v>
      </c>
      <c r="E19" s="138"/>
      <c r="F19" s="139"/>
      <c r="G19" s="140"/>
      <c r="H19" s="140"/>
      <c r="I19" s="140"/>
      <c r="J19" s="140"/>
      <c r="K19" s="140"/>
      <c r="L19" s="141">
        <v>0</v>
      </c>
      <c r="M19" s="140"/>
      <c r="N19" s="140"/>
      <c r="O19" s="140"/>
      <c r="P19" s="140">
        <v>0</v>
      </c>
      <c r="Q19" s="140">
        <v>0</v>
      </c>
      <c r="R19" s="140">
        <v>0</v>
      </c>
      <c r="S19" s="141">
        <v>0</v>
      </c>
      <c r="T19" s="141">
        <v>0</v>
      </c>
      <c r="U19" s="141">
        <v>0</v>
      </c>
      <c r="V19" s="141">
        <v>0</v>
      </c>
      <c r="W19" s="141">
        <v>0</v>
      </c>
      <c r="X19" s="141">
        <v>2500</v>
      </c>
      <c r="Y19" s="141">
        <v>0</v>
      </c>
      <c r="Z19" s="141">
        <v>0</v>
      </c>
      <c r="AA19" s="141">
        <v>0</v>
      </c>
      <c r="AB19" s="141">
        <v>0</v>
      </c>
      <c r="AC19" s="141">
        <v>0</v>
      </c>
      <c r="AD19" s="141">
        <v>2850</v>
      </c>
      <c r="AE19" s="141">
        <v>0</v>
      </c>
      <c r="AF19" s="141">
        <v>0</v>
      </c>
      <c r="AG19" s="141"/>
      <c r="AH19" s="141">
        <v>0</v>
      </c>
      <c r="AI19" s="141">
        <v>0</v>
      </c>
      <c r="AJ19" s="141"/>
      <c r="AK19" s="141">
        <v>0</v>
      </c>
      <c r="AL19" s="141">
        <v>0</v>
      </c>
      <c r="AM19" s="141"/>
      <c r="AN19" s="141">
        <v>0</v>
      </c>
      <c r="AO19" s="141">
        <v>0</v>
      </c>
      <c r="AP19" s="141">
        <v>0</v>
      </c>
      <c r="AQ19" s="141"/>
      <c r="AR19" s="141"/>
      <c r="AS19" s="141"/>
      <c r="AT19" s="141">
        <v>0</v>
      </c>
      <c r="AU19" s="141"/>
      <c r="AV19" s="141"/>
      <c r="AW19" s="141"/>
      <c r="AX19" s="141"/>
      <c r="AY19" s="141">
        <v>18754</v>
      </c>
      <c r="AZ19" s="141">
        <v>0</v>
      </c>
      <c r="BA19" s="141">
        <v>0</v>
      </c>
      <c r="BB19" s="141">
        <v>0</v>
      </c>
      <c r="BC19" s="141"/>
      <c r="BD19" s="141"/>
      <c r="BE19" s="141"/>
      <c r="BF19" s="141"/>
      <c r="BG19" s="141"/>
      <c r="BH19" s="141"/>
      <c r="BI19" s="141"/>
      <c r="BJ19" s="141"/>
      <c r="BK19" s="141"/>
      <c r="BL19" s="141"/>
      <c r="BM19" s="141"/>
      <c r="BN19" s="141"/>
      <c r="BO19" s="142"/>
      <c r="BP19" s="143"/>
    </row>
    <row r="20" spans="1:68" ht="30">
      <c r="A20" s="93" t="s">
        <v>113</v>
      </c>
      <c r="B20" s="94"/>
      <c r="C20" s="100" t="s">
        <v>114</v>
      </c>
      <c r="D20" s="96"/>
      <c r="E20" s="97"/>
      <c r="F20" s="97"/>
      <c r="G20" s="101"/>
      <c r="H20" s="101"/>
      <c r="I20" s="101"/>
      <c r="J20" s="102"/>
      <c r="K20" s="102"/>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4"/>
      <c r="BP20" s="105"/>
    </row>
    <row r="21" spans="1:68" ht="15">
      <c r="A21" s="46" t="s">
        <v>102</v>
      </c>
      <c r="B21" s="47" t="s">
        <v>115</v>
      </c>
      <c r="C21" s="82" t="s">
        <v>116</v>
      </c>
      <c r="D21" s="84" t="s">
        <v>156</v>
      </c>
      <c r="E21" s="123">
        <v>41730</v>
      </c>
      <c r="F21" s="85"/>
      <c r="G21" s="86">
        <v>0</v>
      </c>
      <c r="H21" s="86">
        <v>0</v>
      </c>
      <c r="I21" s="86">
        <v>0</v>
      </c>
      <c r="J21" s="86">
        <v>0</v>
      </c>
      <c r="K21" s="86">
        <v>0</v>
      </c>
      <c r="L21" s="86">
        <v>0</v>
      </c>
      <c r="M21" s="87">
        <v>3000</v>
      </c>
      <c r="N21" s="87">
        <v>3000</v>
      </c>
      <c r="O21" s="87">
        <v>4000</v>
      </c>
      <c r="P21" s="87">
        <v>3000</v>
      </c>
      <c r="Q21" s="87">
        <v>3000</v>
      </c>
      <c r="R21" s="87">
        <v>4000</v>
      </c>
      <c r="S21" s="87">
        <v>800</v>
      </c>
      <c r="T21" s="87">
        <v>800</v>
      </c>
      <c r="U21" s="87">
        <v>800</v>
      </c>
      <c r="V21" s="87">
        <v>800</v>
      </c>
      <c r="W21" s="87">
        <v>800</v>
      </c>
      <c r="X21" s="87">
        <v>800</v>
      </c>
      <c r="Y21" s="87">
        <v>800</v>
      </c>
      <c r="Z21" s="87">
        <v>800</v>
      </c>
      <c r="AA21" s="87">
        <v>800</v>
      </c>
      <c r="AB21" s="87">
        <v>800</v>
      </c>
      <c r="AC21" s="87">
        <v>800</v>
      </c>
      <c r="AD21" s="87">
        <v>1200</v>
      </c>
      <c r="AE21" s="87"/>
      <c r="AF21" s="87"/>
      <c r="AG21" s="87"/>
      <c r="AH21" s="87">
        <v>2000</v>
      </c>
      <c r="AI21" s="87">
        <v>2000</v>
      </c>
      <c r="AJ21" s="87">
        <v>3000</v>
      </c>
      <c r="AK21" s="87">
        <v>2000</v>
      </c>
      <c r="AL21" s="87">
        <v>2000</v>
      </c>
      <c r="AM21" s="87">
        <v>3000</v>
      </c>
      <c r="AN21" s="87">
        <v>2000</v>
      </c>
      <c r="AO21" s="87">
        <v>2000</v>
      </c>
      <c r="AP21" s="87">
        <v>2128</v>
      </c>
      <c r="AQ21" s="87"/>
      <c r="AR21" s="87"/>
      <c r="AS21" s="87"/>
      <c r="AT21" s="87"/>
      <c r="AU21" s="87"/>
      <c r="AV21" s="87"/>
      <c r="AW21" s="87"/>
      <c r="AX21" s="87"/>
      <c r="AY21" s="87"/>
      <c r="AZ21" s="87">
        <v>0</v>
      </c>
      <c r="BA21" s="87">
        <v>0</v>
      </c>
      <c r="BB21" s="87">
        <v>0</v>
      </c>
      <c r="BC21" s="87"/>
      <c r="BD21" s="87"/>
      <c r="BE21" s="87"/>
      <c r="BF21" s="87"/>
      <c r="BG21" s="87"/>
      <c r="BH21" s="87"/>
      <c r="BI21" s="87"/>
      <c r="BJ21" s="87"/>
      <c r="BK21" s="87"/>
      <c r="BL21" s="87"/>
      <c r="BM21" s="87"/>
      <c r="BN21" s="87"/>
      <c r="BO21" s="88"/>
      <c r="BP21" s="90"/>
    </row>
    <row r="22" spans="1:68" s="134" customFormat="1" ht="15">
      <c r="A22" s="34"/>
      <c r="B22" s="36"/>
      <c r="C22" s="124"/>
      <c r="D22" s="125" t="s">
        <v>158</v>
      </c>
      <c r="E22" s="126"/>
      <c r="F22" s="127"/>
      <c r="G22" s="128"/>
      <c r="H22" s="128"/>
      <c r="I22" s="128"/>
      <c r="J22" s="128"/>
      <c r="K22" s="128"/>
      <c r="L22" s="128"/>
      <c r="M22" s="129"/>
      <c r="N22" s="129"/>
      <c r="O22" s="129"/>
      <c r="P22" s="129">
        <v>0</v>
      </c>
      <c r="Q22" s="129">
        <v>5000</v>
      </c>
      <c r="R22" s="129">
        <v>0</v>
      </c>
      <c r="S22" s="129">
        <v>0</v>
      </c>
      <c r="T22" s="129">
        <v>0</v>
      </c>
      <c r="U22" s="129">
        <v>2500</v>
      </c>
      <c r="V22" s="129">
        <v>0</v>
      </c>
      <c r="W22" s="129">
        <v>0</v>
      </c>
      <c r="X22" s="129">
        <v>2500</v>
      </c>
      <c r="Y22" s="129">
        <v>0</v>
      </c>
      <c r="Z22" s="129">
        <v>0</v>
      </c>
      <c r="AA22" s="129">
        <v>0</v>
      </c>
      <c r="AB22" s="129">
        <v>0</v>
      </c>
      <c r="AC22" s="129">
        <v>0</v>
      </c>
      <c r="AD22" s="129">
        <v>2965</v>
      </c>
      <c r="AE22" s="129">
        <v>0</v>
      </c>
      <c r="AF22" s="129">
        <v>0</v>
      </c>
      <c r="AG22" s="129"/>
      <c r="AH22" s="129">
        <v>0</v>
      </c>
      <c r="AI22" s="129">
        <v>0</v>
      </c>
      <c r="AJ22" s="129"/>
      <c r="AK22" s="129">
        <v>0</v>
      </c>
      <c r="AL22" s="129">
        <v>0</v>
      </c>
      <c r="AM22" s="129">
        <v>342</v>
      </c>
      <c r="AN22" s="129">
        <v>0</v>
      </c>
      <c r="AO22" s="129">
        <v>0</v>
      </c>
      <c r="AP22" s="129">
        <v>166</v>
      </c>
      <c r="AQ22" s="129"/>
      <c r="AR22" s="129"/>
      <c r="AS22" s="129"/>
      <c r="AT22" s="129"/>
      <c r="AU22" s="129"/>
      <c r="AV22" s="129"/>
      <c r="AW22" s="129"/>
      <c r="AX22" s="129"/>
      <c r="AY22" s="129"/>
      <c r="AZ22" s="129">
        <v>0</v>
      </c>
      <c r="BA22" s="129">
        <v>0</v>
      </c>
      <c r="BB22" s="129">
        <v>0</v>
      </c>
      <c r="BC22" s="129"/>
      <c r="BD22" s="129"/>
      <c r="BE22" s="129"/>
      <c r="BF22" s="129"/>
      <c r="BG22" s="129"/>
      <c r="BH22" s="129"/>
      <c r="BI22" s="129"/>
      <c r="BJ22" s="129"/>
      <c r="BK22" s="129"/>
      <c r="BL22" s="129"/>
      <c r="BM22" s="129"/>
      <c r="BN22" s="129"/>
      <c r="BO22" s="130"/>
      <c r="BP22" s="132"/>
    </row>
    <row r="23" spans="1:68" ht="15">
      <c r="A23" s="46" t="s">
        <v>102</v>
      </c>
      <c r="B23" s="47" t="s">
        <v>117</v>
      </c>
      <c r="C23" s="82" t="s">
        <v>122</v>
      </c>
      <c r="D23" s="84" t="s">
        <v>156</v>
      </c>
      <c r="E23" s="123">
        <v>41730</v>
      </c>
      <c r="F23" s="85"/>
      <c r="G23" s="86">
        <v>0</v>
      </c>
      <c r="H23" s="86">
        <v>0</v>
      </c>
      <c r="I23" s="86">
        <v>0</v>
      </c>
      <c r="J23" s="86">
        <v>0</v>
      </c>
      <c r="K23" s="86">
        <v>0</v>
      </c>
      <c r="L23" s="87">
        <v>6000</v>
      </c>
      <c r="M23" s="86">
        <v>0</v>
      </c>
      <c r="N23" s="86">
        <v>0</v>
      </c>
      <c r="O23" s="86">
        <v>0</v>
      </c>
      <c r="P23" s="86">
        <v>0</v>
      </c>
      <c r="Q23" s="86">
        <v>0</v>
      </c>
      <c r="R23" s="86">
        <v>0</v>
      </c>
      <c r="S23" s="87">
        <v>800</v>
      </c>
      <c r="T23" s="87">
        <v>800</v>
      </c>
      <c r="U23" s="87">
        <v>800</v>
      </c>
      <c r="V23" s="87">
        <v>800</v>
      </c>
      <c r="W23" s="87">
        <v>800</v>
      </c>
      <c r="X23" s="87">
        <v>800</v>
      </c>
      <c r="Y23" s="87">
        <v>800</v>
      </c>
      <c r="Z23" s="87">
        <v>800</v>
      </c>
      <c r="AA23" s="87">
        <v>800</v>
      </c>
      <c r="AB23" s="87">
        <v>800</v>
      </c>
      <c r="AC23" s="87">
        <v>800</v>
      </c>
      <c r="AD23" s="87">
        <v>1200</v>
      </c>
      <c r="AE23" s="87"/>
      <c r="AF23" s="87"/>
      <c r="AG23" s="87"/>
      <c r="AH23" s="87">
        <v>0</v>
      </c>
      <c r="AI23" s="87">
        <v>0</v>
      </c>
      <c r="AJ23" s="87">
        <v>0</v>
      </c>
      <c r="AK23" s="87">
        <v>4523</v>
      </c>
      <c r="AL23" s="87">
        <v>0</v>
      </c>
      <c r="AM23" s="87">
        <v>0</v>
      </c>
      <c r="AN23" s="87">
        <v>1500</v>
      </c>
      <c r="AO23" s="87">
        <v>1500</v>
      </c>
      <c r="AP23" s="87">
        <v>1523</v>
      </c>
      <c r="AQ23" s="87"/>
      <c r="AR23" s="87"/>
      <c r="AS23" s="87"/>
      <c r="AT23" s="87">
        <v>9046</v>
      </c>
      <c r="AU23" s="87"/>
      <c r="AV23" s="87"/>
      <c r="AW23" s="87"/>
      <c r="AX23" s="87">
        <v>0</v>
      </c>
      <c r="AY23" s="87">
        <v>9046</v>
      </c>
      <c r="AZ23" s="87"/>
      <c r="BA23" s="87"/>
      <c r="BB23" s="87"/>
      <c r="BC23" s="87"/>
      <c r="BD23" s="87"/>
      <c r="BE23" s="87"/>
      <c r="BF23" s="87"/>
      <c r="BG23" s="87"/>
      <c r="BH23" s="87"/>
      <c r="BI23" s="87"/>
      <c r="BJ23" s="87"/>
      <c r="BK23" s="87"/>
      <c r="BL23" s="87"/>
      <c r="BM23" s="87"/>
      <c r="BN23" s="87"/>
      <c r="BO23" s="88"/>
      <c r="BP23" s="90"/>
    </row>
    <row r="24" spans="1:68" s="134" customFormat="1" ht="15">
      <c r="A24" s="34"/>
      <c r="B24" s="36"/>
      <c r="C24" s="124"/>
      <c r="D24" s="125" t="s">
        <v>158</v>
      </c>
      <c r="E24" s="126"/>
      <c r="F24" s="127"/>
      <c r="G24" s="128"/>
      <c r="H24" s="128"/>
      <c r="I24" s="128"/>
      <c r="J24" s="128"/>
      <c r="K24" s="128"/>
      <c r="L24" s="129"/>
      <c r="M24" s="128"/>
      <c r="N24" s="128"/>
      <c r="O24" s="128"/>
      <c r="P24" s="128">
        <v>0</v>
      </c>
      <c r="Q24" s="128">
        <v>5000</v>
      </c>
      <c r="R24" s="128">
        <v>0</v>
      </c>
      <c r="S24" s="129">
        <v>0</v>
      </c>
      <c r="T24" s="129">
        <v>0</v>
      </c>
      <c r="U24" s="129">
        <v>5000</v>
      </c>
      <c r="V24" s="129">
        <v>3000</v>
      </c>
      <c r="W24" s="129">
        <v>3000</v>
      </c>
      <c r="X24" s="129">
        <v>4000</v>
      </c>
      <c r="Y24" s="129">
        <v>1000</v>
      </c>
      <c r="Z24" s="129">
        <v>2000</v>
      </c>
      <c r="AA24" s="129">
        <v>2000</v>
      </c>
      <c r="AB24" s="129">
        <v>0</v>
      </c>
      <c r="AC24" s="129">
        <v>11219</v>
      </c>
      <c r="AD24" s="129">
        <v>0</v>
      </c>
      <c r="AE24" s="129">
        <v>0</v>
      </c>
      <c r="AF24" s="129"/>
      <c r="AG24" s="129">
        <v>0</v>
      </c>
      <c r="AH24" s="129">
        <v>0</v>
      </c>
      <c r="AI24" s="129"/>
      <c r="AJ24" s="129">
        <v>0</v>
      </c>
      <c r="AK24" s="129">
        <v>0</v>
      </c>
      <c r="AL24" s="129"/>
      <c r="AM24" s="129">
        <v>0</v>
      </c>
      <c r="AO24" s="125"/>
      <c r="AP24" s="125"/>
      <c r="AQ24" s="125"/>
      <c r="AR24" s="125"/>
      <c r="AS24" s="125"/>
      <c r="AT24" s="125">
        <v>0</v>
      </c>
      <c r="AU24" s="125">
        <v>0</v>
      </c>
      <c r="AV24" s="125"/>
      <c r="AW24" s="125"/>
      <c r="AX24" s="125"/>
      <c r="AY24" s="125">
        <v>9046</v>
      </c>
      <c r="AZ24" s="125"/>
      <c r="BA24" s="125"/>
      <c r="BB24" s="125"/>
      <c r="BC24" s="125"/>
      <c r="BD24" s="125"/>
      <c r="BE24" s="125"/>
      <c r="BF24" s="125"/>
      <c r="BG24" s="125"/>
      <c r="BH24" s="125"/>
      <c r="BI24" s="125"/>
      <c r="BJ24" s="125"/>
      <c r="BK24" s="125"/>
      <c r="BL24" s="125"/>
      <c r="BM24" s="125"/>
      <c r="BN24" s="125"/>
      <c r="BO24" s="130"/>
      <c r="BP24" s="132"/>
    </row>
    <row r="25" spans="1:68" ht="15">
      <c r="A25" s="46" t="s">
        <v>102</v>
      </c>
      <c r="B25" s="47" t="s">
        <v>119</v>
      </c>
      <c r="C25" s="89" t="s">
        <v>118</v>
      </c>
      <c r="D25" s="84" t="s">
        <v>156</v>
      </c>
      <c r="E25" s="123">
        <v>41730</v>
      </c>
      <c r="F25" s="85"/>
      <c r="G25" s="86">
        <v>0</v>
      </c>
      <c r="H25" s="86">
        <v>0</v>
      </c>
      <c r="I25" s="86">
        <v>0</v>
      </c>
      <c r="J25" s="86">
        <v>0</v>
      </c>
      <c r="K25" s="86">
        <v>0</v>
      </c>
      <c r="L25" s="87">
        <v>10000</v>
      </c>
      <c r="M25" s="87">
        <v>3000</v>
      </c>
      <c r="N25" s="87">
        <v>3000</v>
      </c>
      <c r="O25" s="87">
        <v>4000</v>
      </c>
      <c r="P25" s="87">
        <v>3000</v>
      </c>
      <c r="Q25" s="87">
        <v>3000</v>
      </c>
      <c r="R25" s="87">
        <v>4000</v>
      </c>
      <c r="S25" s="87">
        <v>8300</v>
      </c>
      <c r="T25" s="87">
        <v>8300</v>
      </c>
      <c r="U25" s="87">
        <v>8300</v>
      </c>
      <c r="V25" s="87">
        <v>8300</v>
      </c>
      <c r="W25" s="87">
        <v>8300</v>
      </c>
      <c r="X25" s="87">
        <v>8300</v>
      </c>
      <c r="Y25" s="87">
        <v>8300</v>
      </c>
      <c r="Z25" s="87">
        <v>8300</v>
      </c>
      <c r="AA25" s="87">
        <v>8300</v>
      </c>
      <c r="AB25" s="87">
        <v>8300</v>
      </c>
      <c r="AC25" s="87">
        <v>8300</v>
      </c>
      <c r="AD25" s="87">
        <v>8700</v>
      </c>
      <c r="AE25" s="87">
        <v>3000</v>
      </c>
      <c r="AF25" s="87">
        <v>3000</v>
      </c>
      <c r="AG25" s="87">
        <v>4000</v>
      </c>
      <c r="AH25" s="87">
        <v>0</v>
      </c>
      <c r="AI25" s="87">
        <v>5000</v>
      </c>
      <c r="AJ25" s="87">
        <v>5000</v>
      </c>
      <c r="AK25" s="87">
        <v>3264</v>
      </c>
      <c r="AL25" s="87"/>
      <c r="AM25" s="87"/>
      <c r="AN25" s="87">
        <v>0</v>
      </c>
      <c r="AO25" s="87">
        <v>0</v>
      </c>
      <c r="AP25" s="87">
        <v>0</v>
      </c>
      <c r="AQ25" s="87">
        <v>0</v>
      </c>
      <c r="AR25" s="87">
        <v>0</v>
      </c>
      <c r="AS25" s="87">
        <v>0</v>
      </c>
      <c r="AT25" s="87">
        <v>0</v>
      </c>
      <c r="AU25" s="87">
        <v>0</v>
      </c>
      <c r="AV25" s="87">
        <v>0</v>
      </c>
      <c r="AW25" s="87"/>
      <c r="AX25" s="87"/>
      <c r="AY25" s="87"/>
      <c r="AZ25" s="87"/>
      <c r="BA25" s="87"/>
      <c r="BB25" s="87"/>
      <c r="BC25" s="87"/>
      <c r="BD25" s="87"/>
      <c r="BE25" s="87"/>
      <c r="BF25" s="87"/>
      <c r="BG25" s="87"/>
      <c r="BH25" s="87"/>
      <c r="BI25" s="87"/>
      <c r="BJ25" s="87"/>
      <c r="BK25" s="87"/>
      <c r="BL25" s="87"/>
      <c r="BM25" s="87"/>
      <c r="BN25" s="87"/>
      <c r="BO25" s="88"/>
      <c r="BP25" s="90"/>
    </row>
    <row r="26" spans="1:68" s="134" customFormat="1" ht="15">
      <c r="A26" s="34"/>
      <c r="B26" s="36"/>
      <c r="C26" s="131"/>
      <c r="D26" s="125" t="s">
        <v>158</v>
      </c>
      <c r="E26" s="126"/>
      <c r="F26" s="127"/>
      <c r="G26" s="128"/>
      <c r="H26" s="128"/>
      <c r="I26" s="128"/>
      <c r="J26" s="128"/>
      <c r="K26" s="128"/>
      <c r="L26" s="129"/>
      <c r="M26" s="129"/>
      <c r="N26" s="129"/>
      <c r="O26" s="129"/>
      <c r="P26" s="129">
        <v>0</v>
      </c>
      <c r="Q26" s="129">
        <v>4000</v>
      </c>
      <c r="R26" s="129">
        <v>4000</v>
      </c>
      <c r="S26" s="129">
        <v>0</v>
      </c>
      <c r="T26" s="129">
        <v>0</v>
      </c>
      <c r="U26" s="129">
        <v>3424</v>
      </c>
      <c r="V26" s="129">
        <v>3424</v>
      </c>
      <c r="W26" s="129">
        <v>0</v>
      </c>
      <c r="X26" s="129">
        <v>0</v>
      </c>
      <c r="Y26" s="129">
        <v>3000</v>
      </c>
      <c r="Z26" s="129">
        <v>3000</v>
      </c>
      <c r="AA26" s="129">
        <v>4000</v>
      </c>
      <c r="AB26" s="129">
        <v>0</v>
      </c>
      <c r="AC26" s="129">
        <v>0</v>
      </c>
      <c r="AD26" s="129">
        <v>12656</v>
      </c>
      <c r="AE26" s="129">
        <v>0</v>
      </c>
      <c r="AF26" s="129">
        <v>0</v>
      </c>
      <c r="AG26" s="129">
        <v>3729</v>
      </c>
      <c r="AH26" s="129">
        <v>0</v>
      </c>
      <c r="AI26" s="129">
        <v>0</v>
      </c>
      <c r="AJ26" s="129"/>
      <c r="AK26" s="129">
        <v>0</v>
      </c>
      <c r="AL26" s="129">
        <v>0</v>
      </c>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30"/>
      <c r="BP26" s="132"/>
    </row>
    <row r="27" spans="1:68" ht="15">
      <c r="A27" s="46" t="s">
        <v>102</v>
      </c>
      <c r="B27" s="47" t="s">
        <v>120</v>
      </c>
      <c r="C27" s="82" t="s">
        <v>160</v>
      </c>
      <c r="D27" s="84" t="s">
        <v>156</v>
      </c>
      <c r="E27" s="123">
        <v>41730</v>
      </c>
      <c r="F27" s="85"/>
      <c r="G27" s="86">
        <v>0</v>
      </c>
      <c r="H27" s="86">
        <v>0</v>
      </c>
      <c r="I27" s="86">
        <v>0</v>
      </c>
      <c r="J27" s="86">
        <v>0</v>
      </c>
      <c r="K27" s="86">
        <v>0</v>
      </c>
      <c r="L27" s="86">
        <v>0</v>
      </c>
      <c r="M27" s="86">
        <v>0</v>
      </c>
      <c r="N27" s="86">
        <v>0</v>
      </c>
      <c r="O27" s="86">
        <v>0</v>
      </c>
      <c r="P27" s="86">
        <v>0</v>
      </c>
      <c r="Q27" s="86">
        <v>0</v>
      </c>
      <c r="R27" s="86">
        <v>0</v>
      </c>
      <c r="S27" s="87">
        <v>7000</v>
      </c>
      <c r="T27" s="87">
        <v>7000</v>
      </c>
      <c r="U27" s="87">
        <v>7000</v>
      </c>
      <c r="V27" s="87">
        <v>7000</v>
      </c>
      <c r="W27" s="87">
        <v>7000</v>
      </c>
      <c r="X27" s="87">
        <v>7000</v>
      </c>
      <c r="Y27" s="87">
        <v>7000</v>
      </c>
      <c r="Z27" s="87">
        <v>7000</v>
      </c>
      <c r="AA27" s="87">
        <v>7000</v>
      </c>
      <c r="AB27" s="87">
        <v>7000</v>
      </c>
      <c r="AC27" s="87">
        <v>7000</v>
      </c>
      <c r="AD27" s="87">
        <v>8000</v>
      </c>
      <c r="AE27" s="87">
        <v>5000</v>
      </c>
      <c r="AF27" s="87">
        <v>0</v>
      </c>
      <c r="AG27" s="87">
        <v>5000</v>
      </c>
      <c r="AH27" s="87">
        <v>0</v>
      </c>
      <c r="AI27" s="87">
        <v>10000</v>
      </c>
      <c r="AJ27" s="87">
        <v>10000</v>
      </c>
      <c r="AK27" s="87">
        <v>10000</v>
      </c>
      <c r="AL27" s="87">
        <v>10000</v>
      </c>
      <c r="AM27" s="87"/>
      <c r="AN27" s="87">
        <v>5000</v>
      </c>
      <c r="AO27" s="87">
        <v>5000</v>
      </c>
      <c r="AP27" s="87">
        <v>10000</v>
      </c>
      <c r="AQ27" s="87">
        <v>5000</v>
      </c>
      <c r="AR27" s="87">
        <v>1250</v>
      </c>
      <c r="AS27" s="87">
        <v>5000</v>
      </c>
      <c r="AT27" s="87">
        <v>5000</v>
      </c>
      <c r="AU27" s="87">
        <v>1250</v>
      </c>
      <c r="AV27" s="87">
        <v>5000</v>
      </c>
      <c r="AW27" s="87"/>
      <c r="AX27" s="87">
        <v>5000</v>
      </c>
      <c r="AY27" s="87">
        <v>0</v>
      </c>
      <c r="AZ27" s="87">
        <v>4201</v>
      </c>
      <c r="BA27" s="87"/>
      <c r="BB27" s="87"/>
      <c r="BC27" s="87"/>
      <c r="BD27" s="87"/>
      <c r="BE27" s="87"/>
      <c r="BF27" s="87"/>
      <c r="BG27" s="87"/>
      <c r="BH27" s="87"/>
      <c r="BI27" s="87"/>
      <c r="BJ27" s="87"/>
      <c r="BK27" s="87"/>
      <c r="BL27" s="87"/>
      <c r="BM27" s="87"/>
      <c r="BN27" s="87"/>
      <c r="BO27" s="88"/>
      <c r="BP27" s="90"/>
    </row>
    <row r="28" spans="1:68" s="134" customFormat="1" ht="15">
      <c r="A28" s="34"/>
      <c r="B28" s="36"/>
      <c r="C28" s="124"/>
      <c r="D28" s="125" t="s">
        <v>158</v>
      </c>
      <c r="E28" s="126"/>
      <c r="F28" s="127"/>
      <c r="G28" s="128"/>
      <c r="H28" s="128"/>
      <c r="I28" s="128"/>
      <c r="J28" s="128"/>
      <c r="K28" s="128"/>
      <c r="L28" s="128"/>
      <c r="M28" s="128">
        <v>0</v>
      </c>
      <c r="N28" s="128">
        <v>0</v>
      </c>
      <c r="O28" s="128">
        <v>6418</v>
      </c>
      <c r="P28" s="128">
        <v>10000</v>
      </c>
      <c r="Q28" s="128">
        <v>10000</v>
      </c>
      <c r="R28" s="128">
        <v>10000</v>
      </c>
      <c r="S28" s="129">
        <v>3000</v>
      </c>
      <c r="T28" s="129">
        <v>3000</v>
      </c>
      <c r="U28" s="129">
        <v>3000</v>
      </c>
      <c r="V28" s="129">
        <v>3000</v>
      </c>
      <c r="W28" s="129">
        <v>3000</v>
      </c>
      <c r="X28" s="129">
        <v>3000</v>
      </c>
      <c r="Y28" s="129">
        <v>3000</v>
      </c>
      <c r="Z28" s="129">
        <v>3000</v>
      </c>
      <c r="AA28" s="129">
        <v>3000</v>
      </c>
      <c r="AB28" s="129">
        <v>16766</v>
      </c>
      <c r="AC28" s="129">
        <v>5000</v>
      </c>
      <c r="AD28" s="129">
        <v>5000</v>
      </c>
      <c r="AE28" s="129">
        <v>0</v>
      </c>
      <c r="AF28" s="129"/>
      <c r="AG28" s="129">
        <v>3313</v>
      </c>
      <c r="AH28" s="129">
        <v>0</v>
      </c>
      <c r="AI28" s="129"/>
      <c r="AJ28" s="129"/>
      <c r="AK28" s="129">
        <v>0</v>
      </c>
      <c r="AL28" s="129">
        <v>6969</v>
      </c>
      <c r="AM28" s="129">
        <v>0</v>
      </c>
      <c r="AN28" s="129">
        <v>10000</v>
      </c>
      <c r="AO28" s="129">
        <v>10000</v>
      </c>
      <c r="AP28" s="129">
        <v>11435</v>
      </c>
      <c r="AQ28" s="129">
        <v>2000</v>
      </c>
      <c r="AR28" s="129"/>
      <c r="AS28" s="129">
        <v>5669</v>
      </c>
      <c r="AT28" s="129"/>
      <c r="AU28" s="129"/>
      <c r="AV28" s="129"/>
      <c r="AW28" s="129"/>
      <c r="AX28" s="129"/>
      <c r="AY28" s="129">
        <v>3795</v>
      </c>
      <c r="AZ28" s="129">
        <v>4201</v>
      </c>
      <c r="BA28" s="129"/>
      <c r="BB28" s="129"/>
      <c r="BC28" s="129"/>
      <c r="BD28" s="129"/>
      <c r="BE28" s="129"/>
      <c r="BF28" s="129"/>
      <c r="BG28" s="129"/>
      <c r="BH28" s="129"/>
      <c r="BI28" s="129"/>
      <c r="BJ28" s="129"/>
      <c r="BK28" s="129"/>
      <c r="BL28" s="129"/>
      <c r="BM28" s="129"/>
      <c r="BN28" s="129"/>
      <c r="BO28" s="130"/>
      <c r="BP28" s="132"/>
    </row>
    <row r="29" spans="1:68" ht="15">
      <c r="A29" s="46" t="s">
        <v>102</v>
      </c>
      <c r="B29" s="92" t="s">
        <v>121</v>
      </c>
      <c r="C29" s="47" t="s">
        <v>159</v>
      </c>
      <c r="D29" s="84" t="s">
        <v>156</v>
      </c>
      <c r="E29" s="123">
        <v>41730</v>
      </c>
      <c r="F29" s="85"/>
      <c r="G29" s="86">
        <v>0</v>
      </c>
      <c r="H29" s="86">
        <v>0</v>
      </c>
      <c r="I29" s="86">
        <v>0</v>
      </c>
      <c r="J29" s="86">
        <v>0</v>
      </c>
      <c r="K29" s="86">
        <v>0</v>
      </c>
      <c r="L29" s="87">
        <v>20000</v>
      </c>
      <c r="M29" s="87">
        <v>3000</v>
      </c>
      <c r="N29" s="87">
        <v>3000</v>
      </c>
      <c r="O29" s="87">
        <v>4000</v>
      </c>
      <c r="P29" s="87">
        <v>3000</v>
      </c>
      <c r="Q29" s="87">
        <v>3000</v>
      </c>
      <c r="R29" s="87">
        <v>4000</v>
      </c>
      <c r="S29" s="87">
        <v>1600</v>
      </c>
      <c r="T29" s="87">
        <v>1600</v>
      </c>
      <c r="U29" s="87">
        <v>1600</v>
      </c>
      <c r="V29" s="87">
        <v>1600</v>
      </c>
      <c r="W29" s="87">
        <v>1600</v>
      </c>
      <c r="X29" s="87">
        <v>1600</v>
      </c>
      <c r="Y29" s="87">
        <v>1600</v>
      </c>
      <c r="Z29" s="87">
        <v>1600</v>
      </c>
      <c r="AA29" s="87">
        <v>1600</v>
      </c>
      <c r="AB29" s="87">
        <v>1600</v>
      </c>
      <c r="AC29" s="87">
        <v>1600</v>
      </c>
      <c r="AD29" s="87">
        <v>2400</v>
      </c>
      <c r="AE29" s="87">
        <v>12500</v>
      </c>
      <c r="AF29" s="87"/>
      <c r="AG29" s="87"/>
      <c r="AH29" s="87"/>
      <c r="AI29" s="87"/>
      <c r="AJ29" s="87">
        <v>12500</v>
      </c>
      <c r="AK29" s="87">
        <v>12500</v>
      </c>
      <c r="AL29" s="87"/>
      <c r="AM29" s="87"/>
      <c r="AN29" s="87">
        <v>4000</v>
      </c>
      <c r="AO29" s="87">
        <v>4000</v>
      </c>
      <c r="AP29" s="87">
        <v>4500</v>
      </c>
      <c r="AQ29" s="87"/>
      <c r="AR29" s="87"/>
      <c r="AS29" s="87">
        <v>13500</v>
      </c>
      <c r="AT29" s="87"/>
      <c r="AU29" s="87"/>
      <c r="AV29" s="87">
        <v>13500</v>
      </c>
      <c r="AW29" s="87"/>
      <c r="AX29" s="87">
        <v>5000</v>
      </c>
      <c r="AY29" s="87">
        <v>5000</v>
      </c>
      <c r="AZ29" s="87"/>
      <c r="BA29" s="87"/>
      <c r="BB29" s="87"/>
      <c r="BC29" s="87"/>
      <c r="BD29" s="87"/>
      <c r="BE29" s="87"/>
      <c r="BF29" s="87"/>
      <c r="BG29" s="87"/>
      <c r="BH29" s="87"/>
      <c r="BI29" s="87"/>
      <c r="BJ29" s="87"/>
      <c r="BK29" s="87"/>
      <c r="BL29" s="87"/>
      <c r="BM29" s="87"/>
      <c r="BN29" s="87"/>
      <c r="BO29" s="88"/>
      <c r="BP29" s="90"/>
    </row>
    <row r="30" spans="1:68" s="134" customFormat="1" ht="15">
      <c r="A30" s="135"/>
      <c r="B30" s="136"/>
      <c r="C30" s="144"/>
      <c r="D30" s="125" t="s">
        <v>158</v>
      </c>
      <c r="E30" s="138"/>
      <c r="F30" s="139"/>
      <c r="G30" s="140"/>
      <c r="H30" s="140"/>
      <c r="I30" s="140"/>
      <c r="J30" s="140"/>
      <c r="K30" s="140"/>
      <c r="L30" s="141"/>
      <c r="M30" s="141"/>
      <c r="N30" s="141">
        <v>0</v>
      </c>
      <c r="O30" s="141"/>
      <c r="P30" s="141">
        <v>5000</v>
      </c>
      <c r="Q30" s="141">
        <v>5000</v>
      </c>
      <c r="R30" s="141">
        <v>0</v>
      </c>
      <c r="S30" s="141">
        <v>3000</v>
      </c>
      <c r="T30" s="141">
        <v>3000</v>
      </c>
      <c r="U30" s="141">
        <v>4000</v>
      </c>
      <c r="V30" s="141">
        <v>10000</v>
      </c>
      <c r="W30" s="141">
        <v>0</v>
      </c>
      <c r="X30" s="141">
        <v>0</v>
      </c>
      <c r="Y30" s="141">
        <v>3000</v>
      </c>
      <c r="Z30" s="141">
        <v>3000</v>
      </c>
      <c r="AA30" s="141">
        <v>4000</v>
      </c>
      <c r="AB30" s="141">
        <v>0</v>
      </c>
      <c r="AC30" s="141">
        <v>24936</v>
      </c>
      <c r="AD30" s="141">
        <v>10000</v>
      </c>
      <c r="AE30" s="141">
        <v>0</v>
      </c>
      <c r="AF30" s="141"/>
      <c r="AG30" s="141"/>
      <c r="AH30" s="141">
        <v>0</v>
      </c>
      <c r="AI30" s="141"/>
      <c r="AJ30" s="141"/>
      <c r="AK30" s="141">
        <v>0</v>
      </c>
      <c r="AL30" s="141"/>
      <c r="AM30" s="141"/>
      <c r="AN30" s="141">
        <v>10000</v>
      </c>
      <c r="AO30" s="141">
        <v>10000</v>
      </c>
      <c r="AP30" s="141">
        <v>11014</v>
      </c>
      <c r="AQ30" s="141"/>
      <c r="AR30" s="141"/>
      <c r="AS30" s="141">
        <v>0</v>
      </c>
      <c r="AT30" s="141"/>
      <c r="AU30" s="141"/>
      <c r="AV30" s="141">
        <v>12646</v>
      </c>
      <c r="AW30" s="141"/>
      <c r="AX30" s="141">
        <v>5000</v>
      </c>
      <c r="AY30" s="141">
        <v>5566</v>
      </c>
      <c r="AZ30" s="141"/>
      <c r="BA30" s="141"/>
      <c r="BB30" s="141"/>
      <c r="BC30" s="141"/>
      <c r="BD30" s="141"/>
      <c r="BE30" s="141"/>
      <c r="BF30" s="141"/>
      <c r="BG30" s="141"/>
      <c r="BH30" s="141"/>
      <c r="BI30" s="141"/>
      <c r="BJ30" s="141"/>
      <c r="BK30" s="141"/>
      <c r="BL30" s="141"/>
      <c r="BM30" s="141"/>
      <c r="BN30" s="141"/>
      <c r="BO30" s="142"/>
      <c r="BP30" s="143"/>
    </row>
    <row r="31" spans="1:68" ht="30">
      <c r="A31" s="93" t="s">
        <v>123</v>
      </c>
      <c r="B31" s="94"/>
      <c r="C31" s="100" t="s">
        <v>124</v>
      </c>
      <c r="D31" s="96"/>
      <c r="E31" s="97"/>
      <c r="F31" s="97"/>
      <c r="G31" s="101"/>
      <c r="H31" s="101"/>
      <c r="I31" s="101"/>
      <c r="J31" s="102"/>
      <c r="K31" s="102"/>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4"/>
      <c r="BP31" s="105"/>
    </row>
    <row r="32" spans="1:68" ht="15">
      <c r="A32" s="46" t="s">
        <v>102</v>
      </c>
      <c r="B32" s="47" t="s">
        <v>125</v>
      </c>
      <c r="C32" s="47" t="s">
        <v>128</v>
      </c>
      <c r="D32" s="84" t="s">
        <v>156</v>
      </c>
      <c r="E32" s="123">
        <v>41730</v>
      </c>
      <c r="F32" s="85"/>
      <c r="G32" s="86">
        <v>0</v>
      </c>
      <c r="H32" s="86">
        <v>0</v>
      </c>
      <c r="I32" s="86">
        <v>0</v>
      </c>
      <c r="J32" s="86">
        <v>0</v>
      </c>
      <c r="K32" s="86">
        <v>0</v>
      </c>
      <c r="L32" s="86">
        <v>0</v>
      </c>
      <c r="M32" s="86">
        <v>0</v>
      </c>
      <c r="N32" s="86">
        <v>0</v>
      </c>
      <c r="O32" s="86">
        <v>0</v>
      </c>
      <c r="P32" s="86">
        <v>0</v>
      </c>
      <c r="Q32" s="86">
        <v>0</v>
      </c>
      <c r="R32" s="86">
        <v>0</v>
      </c>
      <c r="S32" s="87">
        <v>11500</v>
      </c>
      <c r="T32" s="87">
        <v>11500</v>
      </c>
      <c r="U32" s="87">
        <v>11500</v>
      </c>
      <c r="V32" s="87">
        <v>11500</v>
      </c>
      <c r="W32" s="87">
        <v>11500</v>
      </c>
      <c r="X32" s="87">
        <v>11500</v>
      </c>
      <c r="Y32" s="87">
        <v>11500</v>
      </c>
      <c r="Z32" s="87">
        <v>11500</v>
      </c>
      <c r="AA32" s="87">
        <v>11500</v>
      </c>
      <c r="AB32" s="87">
        <v>11500</v>
      </c>
      <c r="AC32" s="87">
        <v>11500</v>
      </c>
      <c r="AD32" s="87">
        <v>12500</v>
      </c>
      <c r="AE32" s="87">
        <v>0</v>
      </c>
      <c r="AF32" s="87">
        <v>0</v>
      </c>
      <c r="AG32" s="87">
        <v>0</v>
      </c>
      <c r="AH32" s="87">
        <v>0</v>
      </c>
      <c r="AI32" s="87">
        <v>0</v>
      </c>
      <c r="AJ32" s="87">
        <v>10000</v>
      </c>
      <c r="AK32" s="87">
        <v>10000</v>
      </c>
      <c r="AL32" s="87">
        <v>0</v>
      </c>
      <c r="AM32" s="87">
        <v>0</v>
      </c>
      <c r="AN32" s="87">
        <v>0</v>
      </c>
      <c r="AO32" s="87">
        <v>0</v>
      </c>
      <c r="AP32" s="87">
        <v>5434</v>
      </c>
      <c r="AQ32" s="87">
        <v>5000</v>
      </c>
      <c r="AR32" s="87">
        <v>5000</v>
      </c>
      <c r="AS32" s="87">
        <v>10000</v>
      </c>
      <c r="AT32" s="87">
        <v>5000</v>
      </c>
      <c r="AU32" s="87">
        <v>5000</v>
      </c>
      <c r="AV32" s="87">
        <v>10348</v>
      </c>
      <c r="AW32" s="87"/>
      <c r="AX32" s="87">
        <v>5000</v>
      </c>
      <c r="AY32" s="87">
        <v>5000</v>
      </c>
      <c r="AZ32" s="87"/>
      <c r="BA32" s="87"/>
      <c r="BB32" s="87"/>
      <c r="BC32" s="87"/>
      <c r="BD32" s="87"/>
      <c r="BE32" s="87"/>
      <c r="BF32" s="87"/>
      <c r="BG32" s="87"/>
      <c r="BH32" s="87"/>
      <c r="BI32" s="87"/>
      <c r="BJ32" s="87"/>
      <c r="BK32" s="87"/>
      <c r="BL32" s="87"/>
      <c r="BM32" s="87"/>
      <c r="BN32" s="87"/>
      <c r="BO32" s="88"/>
      <c r="BP32" s="90"/>
    </row>
    <row r="33" spans="1:68" s="134" customFormat="1" ht="15">
      <c r="A33" s="34"/>
      <c r="B33" s="36"/>
      <c r="C33" s="36"/>
      <c r="D33" s="125" t="s">
        <v>158</v>
      </c>
      <c r="E33" s="126"/>
      <c r="F33" s="127"/>
      <c r="G33" s="128"/>
      <c r="H33" s="128"/>
      <c r="I33" s="128"/>
      <c r="J33" s="128"/>
      <c r="K33" s="128"/>
      <c r="L33" s="128"/>
      <c r="M33" s="128">
        <v>0</v>
      </c>
      <c r="N33" s="128">
        <v>0</v>
      </c>
      <c r="O33" s="128">
        <v>0</v>
      </c>
      <c r="P33" s="128">
        <v>5000</v>
      </c>
      <c r="Q33" s="128">
        <v>5000</v>
      </c>
      <c r="R33" s="128">
        <v>5000</v>
      </c>
      <c r="S33" s="129">
        <v>0</v>
      </c>
      <c r="T33" s="129">
        <v>0</v>
      </c>
      <c r="U33" s="129">
        <v>3000</v>
      </c>
      <c r="V33" s="129">
        <v>0</v>
      </c>
      <c r="W33" s="129">
        <v>0</v>
      </c>
      <c r="X33" s="129">
        <v>14500</v>
      </c>
      <c r="Y33" s="129">
        <v>4000</v>
      </c>
      <c r="Z33" s="129">
        <v>4750</v>
      </c>
      <c r="AA33" s="129">
        <v>0</v>
      </c>
      <c r="AB33" s="129">
        <v>11626</v>
      </c>
      <c r="AC33" s="129">
        <v>0</v>
      </c>
      <c r="AD33" s="129">
        <v>0</v>
      </c>
      <c r="AE33" s="129">
        <v>0</v>
      </c>
      <c r="AF33" s="129">
        <v>0</v>
      </c>
      <c r="AG33" s="129">
        <v>0</v>
      </c>
      <c r="AH33" s="129">
        <v>0</v>
      </c>
      <c r="AI33" s="129">
        <v>0</v>
      </c>
      <c r="AJ33" s="129">
        <v>0</v>
      </c>
      <c r="AK33" s="129">
        <v>4432</v>
      </c>
      <c r="AL33" s="129">
        <v>0</v>
      </c>
      <c r="AM33" s="129">
        <v>0</v>
      </c>
      <c r="AN33" s="129"/>
      <c r="AO33" s="129"/>
      <c r="AP33" s="129"/>
      <c r="AQ33" s="129">
        <v>0</v>
      </c>
      <c r="AR33" s="129">
        <v>0</v>
      </c>
      <c r="AS33" s="129">
        <v>9853</v>
      </c>
      <c r="AT33" s="129"/>
      <c r="AU33" s="129"/>
      <c r="AV33" s="129">
        <v>3405</v>
      </c>
      <c r="AW33" s="129"/>
      <c r="AX33" s="129">
        <v>10000</v>
      </c>
      <c r="AY33" s="129">
        <v>10561</v>
      </c>
      <c r="AZ33" s="129"/>
      <c r="BA33" s="129"/>
      <c r="BB33" s="129"/>
      <c r="BC33" s="129"/>
      <c r="BD33" s="129"/>
      <c r="BE33" s="129"/>
      <c r="BF33" s="129"/>
      <c r="BG33" s="129"/>
      <c r="BH33" s="129"/>
      <c r="BI33" s="129"/>
      <c r="BJ33" s="129"/>
      <c r="BK33" s="129"/>
      <c r="BL33" s="129"/>
      <c r="BM33" s="129"/>
      <c r="BN33" s="129"/>
      <c r="BO33" s="130"/>
      <c r="BP33" s="132"/>
    </row>
    <row r="34" spans="1:68" ht="15">
      <c r="A34" s="46" t="s">
        <v>102</v>
      </c>
      <c r="B34" s="47" t="s">
        <v>127</v>
      </c>
      <c r="C34" s="47" t="s">
        <v>126</v>
      </c>
      <c r="D34" s="84" t="s">
        <v>156</v>
      </c>
      <c r="E34" s="123">
        <v>41730</v>
      </c>
      <c r="F34" s="85"/>
      <c r="G34" s="86">
        <v>0</v>
      </c>
      <c r="H34" s="86">
        <v>0</v>
      </c>
      <c r="I34" s="86">
        <v>0</v>
      </c>
      <c r="J34" s="86">
        <v>0</v>
      </c>
      <c r="K34" s="86">
        <v>0</v>
      </c>
      <c r="L34" s="86">
        <v>0</v>
      </c>
      <c r="M34" s="86">
        <v>0</v>
      </c>
      <c r="N34" s="86">
        <v>0</v>
      </c>
      <c r="O34" s="86">
        <v>0</v>
      </c>
      <c r="P34" s="86">
        <v>0</v>
      </c>
      <c r="Q34" s="86">
        <v>0</v>
      </c>
      <c r="R34" s="86">
        <v>0</v>
      </c>
      <c r="S34" s="87">
        <v>5600</v>
      </c>
      <c r="T34" s="87">
        <v>5600</v>
      </c>
      <c r="U34" s="87">
        <v>5600</v>
      </c>
      <c r="V34" s="87">
        <v>5600</v>
      </c>
      <c r="W34" s="87">
        <v>5600</v>
      </c>
      <c r="X34" s="87">
        <v>5600</v>
      </c>
      <c r="Y34" s="87">
        <v>5600</v>
      </c>
      <c r="Z34" s="87">
        <v>5600</v>
      </c>
      <c r="AA34" s="87">
        <v>5600</v>
      </c>
      <c r="AB34" s="87">
        <v>5600</v>
      </c>
      <c r="AC34" s="87">
        <v>5600</v>
      </c>
      <c r="AD34" s="87">
        <v>6400</v>
      </c>
      <c r="AE34" s="87">
        <v>0</v>
      </c>
      <c r="AF34" s="87">
        <v>0</v>
      </c>
      <c r="AG34" s="87">
        <v>0</v>
      </c>
      <c r="AH34" s="87">
        <v>0</v>
      </c>
      <c r="AI34" s="87">
        <v>0</v>
      </c>
      <c r="AJ34" s="87">
        <v>0</v>
      </c>
      <c r="AK34" s="87">
        <v>0</v>
      </c>
      <c r="AL34" s="87">
        <v>0</v>
      </c>
      <c r="AM34" s="87">
        <v>0</v>
      </c>
      <c r="AN34" s="87">
        <v>0</v>
      </c>
      <c r="AO34" s="87">
        <v>0</v>
      </c>
      <c r="AP34" s="87">
        <v>0</v>
      </c>
      <c r="AQ34" s="87">
        <v>10000</v>
      </c>
      <c r="AR34" s="87"/>
      <c r="AS34" s="87">
        <v>10000</v>
      </c>
      <c r="AT34" s="87">
        <v>10000</v>
      </c>
      <c r="AU34" s="87"/>
      <c r="AV34" s="87">
        <v>11367</v>
      </c>
      <c r="AW34" s="87"/>
      <c r="AX34" s="87">
        <v>36929</v>
      </c>
      <c r="AY34" s="87">
        <v>0</v>
      </c>
      <c r="AZ34" s="87">
        <v>30000</v>
      </c>
      <c r="BA34" s="87">
        <v>30000</v>
      </c>
      <c r="BB34" s="87">
        <v>25882</v>
      </c>
      <c r="BC34" s="87"/>
      <c r="BD34" s="87"/>
      <c r="BE34" s="87"/>
      <c r="BF34" s="87">
        <v>110000</v>
      </c>
      <c r="BG34" s="87">
        <v>80000</v>
      </c>
      <c r="BH34" s="87"/>
      <c r="BI34" s="87"/>
      <c r="BJ34" s="87"/>
      <c r="BK34" s="87"/>
      <c r="BL34" s="87"/>
      <c r="BM34" s="87"/>
      <c r="BN34" s="87"/>
      <c r="BO34" s="88"/>
      <c r="BP34" s="90"/>
    </row>
    <row r="35" spans="1:68" s="134" customFormat="1" ht="15">
      <c r="A35" s="34"/>
      <c r="B35" s="36"/>
      <c r="C35" s="36"/>
      <c r="D35" s="125" t="s">
        <v>158</v>
      </c>
      <c r="E35" s="126"/>
      <c r="F35" s="127"/>
      <c r="G35" s="128"/>
      <c r="H35" s="128"/>
      <c r="I35" s="128"/>
      <c r="J35" s="128"/>
      <c r="K35" s="128"/>
      <c r="L35" s="128"/>
      <c r="M35" s="128"/>
      <c r="N35" s="128">
        <v>17197</v>
      </c>
      <c r="O35" s="128">
        <v>10000</v>
      </c>
      <c r="P35" s="128">
        <v>10000</v>
      </c>
      <c r="Q35" s="128">
        <v>10000</v>
      </c>
      <c r="R35" s="128">
        <v>10000</v>
      </c>
      <c r="S35" s="129">
        <v>20000</v>
      </c>
      <c r="T35" s="129">
        <v>0</v>
      </c>
      <c r="U35" s="129">
        <v>10000</v>
      </c>
      <c r="V35" s="129">
        <v>22311</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c r="AM35" s="129">
        <v>0</v>
      </c>
      <c r="AN35" s="129"/>
      <c r="AO35" s="129"/>
      <c r="AP35" s="129"/>
      <c r="AQ35" s="129"/>
      <c r="AR35" s="129"/>
      <c r="AS35" s="129"/>
      <c r="AT35" s="129">
        <v>80000</v>
      </c>
      <c r="AU35" s="129">
        <v>80000</v>
      </c>
      <c r="AV35" s="129">
        <v>83718</v>
      </c>
      <c r="AW35" s="129"/>
      <c r="AX35" s="129">
        <v>36929</v>
      </c>
      <c r="AY35" s="129"/>
      <c r="AZ35" s="129">
        <v>30000</v>
      </c>
      <c r="BA35" s="129">
        <v>30000</v>
      </c>
      <c r="BB35" s="129">
        <v>23226</v>
      </c>
      <c r="BC35" s="129"/>
      <c r="BD35" s="129"/>
      <c r="BE35" s="129"/>
      <c r="BF35" s="129"/>
      <c r="BG35" s="129"/>
      <c r="BH35" s="129"/>
      <c r="BI35" s="129"/>
      <c r="BJ35" s="129"/>
      <c r="BK35" s="129"/>
      <c r="BL35" s="129"/>
      <c r="BM35" s="129"/>
      <c r="BN35" s="129"/>
      <c r="BO35" s="130"/>
      <c r="BP35" s="132"/>
    </row>
    <row r="36" spans="1:68" ht="15">
      <c r="A36" s="46" t="s">
        <v>102</v>
      </c>
      <c r="B36" s="47" t="s">
        <v>129</v>
      </c>
      <c r="C36" s="47" t="s">
        <v>130</v>
      </c>
      <c r="D36" s="84" t="s">
        <v>156</v>
      </c>
      <c r="E36" s="123">
        <v>41730</v>
      </c>
      <c r="F36" s="85"/>
      <c r="G36" s="86">
        <v>0</v>
      </c>
      <c r="H36" s="86">
        <v>0</v>
      </c>
      <c r="I36" s="86">
        <v>0</v>
      </c>
      <c r="J36" s="86">
        <v>0</v>
      </c>
      <c r="K36" s="86">
        <v>0</v>
      </c>
      <c r="L36" s="86">
        <v>0</v>
      </c>
      <c r="M36" s="87">
        <v>3000</v>
      </c>
      <c r="N36" s="87">
        <v>3000</v>
      </c>
      <c r="O36" s="87">
        <v>4000</v>
      </c>
      <c r="P36" s="87">
        <v>3000</v>
      </c>
      <c r="Q36" s="87">
        <v>3000</v>
      </c>
      <c r="R36" s="87">
        <v>4000</v>
      </c>
      <c r="S36" s="87">
        <v>6600</v>
      </c>
      <c r="T36" s="87">
        <v>6600</v>
      </c>
      <c r="U36" s="87">
        <v>6600</v>
      </c>
      <c r="V36" s="87">
        <v>6600</v>
      </c>
      <c r="W36" s="87">
        <v>6600</v>
      </c>
      <c r="X36" s="87">
        <v>6600</v>
      </c>
      <c r="Y36" s="87">
        <v>6600</v>
      </c>
      <c r="Z36" s="87">
        <v>6600</v>
      </c>
      <c r="AA36" s="87">
        <v>6600</v>
      </c>
      <c r="AB36" s="87">
        <v>6600</v>
      </c>
      <c r="AC36" s="87">
        <v>6600</v>
      </c>
      <c r="AD36" s="87">
        <v>7400</v>
      </c>
      <c r="AE36" s="87">
        <v>5000</v>
      </c>
      <c r="AF36" s="87">
        <v>0</v>
      </c>
      <c r="AG36" s="87">
        <v>5000</v>
      </c>
      <c r="AH36" s="87">
        <v>5000</v>
      </c>
      <c r="AI36" s="87">
        <v>0</v>
      </c>
      <c r="AJ36" s="87">
        <v>50000</v>
      </c>
      <c r="AK36" s="87">
        <v>50000</v>
      </c>
      <c r="AL36" s="87">
        <v>0</v>
      </c>
      <c r="AM36" s="87">
        <v>5000</v>
      </c>
      <c r="AN36" s="87">
        <v>5000</v>
      </c>
      <c r="AO36" s="87">
        <v>0</v>
      </c>
      <c r="AP36" s="87">
        <v>5000</v>
      </c>
      <c r="AQ36" s="87"/>
      <c r="AR36" s="87"/>
      <c r="AS36" s="87">
        <v>0</v>
      </c>
      <c r="AT36" s="87">
        <v>34632</v>
      </c>
      <c r="AU36" s="87"/>
      <c r="AV36" s="87"/>
      <c r="AW36" s="87"/>
      <c r="AX36" s="87">
        <v>1476</v>
      </c>
      <c r="AY36" s="87"/>
      <c r="AZ36" s="87"/>
      <c r="BA36" s="87"/>
      <c r="BB36" s="87"/>
      <c r="BC36" s="87"/>
      <c r="BD36" s="87"/>
      <c r="BE36" s="87"/>
      <c r="BF36" s="87"/>
      <c r="BG36" s="87"/>
      <c r="BH36" s="87"/>
      <c r="BI36" s="87"/>
      <c r="BJ36" s="87"/>
      <c r="BK36" s="87"/>
      <c r="BL36" s="87"/>
      <c r="BM36" s="87"/>
      <c r="BN36" s="87"/>
      <c r="BO36" s="88"/>
      <c r="BP36" s="90"/>
    </row>
    <row r="37" spans="1:68" s="134" customFormat="1" ht="15">
      <c r="A37" s="34"/>
      <c r="B37" s="36"/>
      <c r="C37" s="36"/>
      <c r="D37" s="125" t="s">
        <v>158</v>
      </c>
      <c r="E37" s="126"/>
      <c r="F37" s="127"/>
      <c r="G37" s="128"/>
      <c r="H37" s="128"/>
      <c r="I37" s="128"/>
      <c r="J37" s="128"/>
      <c r="K37" s="128"/>
      <c r="L37" s="128"/>
      <c r="M37" s="129"/>
      <c r="N37" s="129"/>
      <c r="O37" s="129"/>
      <c r="P37" s="129">
        <v>0</v>
      </c>
      <c r="Q37" s="129"/>
      <c r="R37" s="129">
        <v>10000</v>
      </c>
      <c r="S37" s="129">
        <v>0</v>
      </c>
      <c r="T37" s="129">
        <v>0</v>
      </c>
      <c r="U37" s="129">
        <v>0</v>
      </c>
      <c r="V37" s="129">
        <v>0</v>
      </c>
      <c r="W37" s="129">
        <v>0</v>
      </c>
      <c r="X37" s="129">
        <v>0</v>
      </c>
      <c r="Y37" s="129">
        <v>20000</v>
      </c>
      <c r="Z37" s="129">
        <v>20000</v>
      </c>
      <c r="AA37" s="129">
        <v>20000</v>
      </c>
      <c r="AB37" s="129">
        <v>0</v>
      </c>
      <c r="AC37" s="129">
        <v>0</v>
      </c>
      <c r="AD37" s="129">
        <v>60000</v>
      </c>
      <c r="AE37" s="129">
        <v>1000</v>
      </c>
      <c r="AF37" s="129">
        <v>1000</v>
      </c>
      <c r="AG37" s="129">
        <v>1880</v>
      </c>
      <c r="AH37" s="129"/>
      <c r="AI37" s="129"/>
      <c r="AJ37" s="129"/>
      <c r="AK37" s="129">
        <v>50000</v>
      </c>
      <c r="AL37" s="129">
        <v>50000</v>
      </c>
      <c r="AM37" s="129">
        <v>68193</v>
      </c>
      <c r="AN37" s="129"/>
      <c r="AO37" s="129">
        <v>5000</v>
      </c>
      <c r="AP37" s="129">
        <v>5970</v>
      </c>
      <c r="AQ37" s="129"/>
      <c r="AR37" s="129"/>
      <c r="AS37" s="129"/>
      <c r="AT37" s="129">
        <v>8758</v>
      </c>
      <c r="AU37" s="129"/>
      <c r="AV37" s="129"/>
      <c r="AW37" s="129"/>
      <c r="AX37" s="129">
        <v>1276</v>
      </c>
      <c r="AY37" s="129"/>
      <c r="AZ37" s="129"/>
      <c r="BA37" s="129"/>
      <c r="BB37" s="129"/>
      <c r="BC37" s="129"/>
      <c r="BD37" s="129"/>
      <c r="BE37" s="129"/>
      <c r="BF37" s="129"/>
      <c r="BG37" s="129"/>
      <c r="BH37" s="129"/>
      <c r="BI37" s="129"/>
      <c r="BJ37" s="129"/>
      <c r="BK37" s="129"/>
      <c r="BL37" s="129"/>
      <c r="BM37" s="129"/>
      <c r="BN37" s="129"/>
      <c r="BO37" s="130"/>
      <c r="BP37" s="132"/>
    </row>
    <row r="38" spans="1:68" ht="15">
      <c r="A38" s="46" t="s">
        <v>102</v>
      </c>
      <c r="B38" s="47" t="s">
        <v>131</v>
      </c>
      <c r="C38" s="47" t="s">
        <v>132</v>
      </c>
      <c r="D38" s="84" t="s">
        <v>156</v>
      </c>
      <c r="E38" s="123">
        <v>41730</v>
      </c>
      <c r="F38" s="85"/>
      <c r="G38" s="86">
        <v>0</v>
      </c>
      <c r="H38" s="86">
        <v>0</v>
      </c>
      <c r="I38" s="86">
        <v>0</v>
      </c>
      <c r="J38" s="86">
        <v>0</v>
      </c>
      <c r="K38" s="86">
        <v>0</v>
      </c>
      <c r="L38" s="86">
        <v>0</v>
      </c>
      <c r="M38" s="86">
        <v>0</v>
      </c>
      <c r="N38" s="86">
        <v>0</v>
      </c>
      <c r="O38" s="86">
        <v>0</v>
      </c>
      <c r="P38" s="86">
        <v>0</v>
      </c>
      <c r="Q38" s="86">
        <v>0</v>
      </c>
      <c r="R38" s="86">
        <v>0</v>
      </c>
      <c r="S38" s="87">
        <v>1600</v>
      </c>
      <c r="T38" s="87">
        <v>1600</v>
      </c>
      <c r="U38" s="87">
        <v>1600</v>
      </c>
      <c r="V38" s="87">
        <v>1600</v>
      </c>
      <c r="W38" s="87">
        <v>1600</v>
      </c>
      <c r="X38" s="87">
        <v>1600</v>
      </c>
      <c r="Y38" s="87">
        <v>1600</v>
      </c>
      <c r="Z38" s="87">
        <v>1600</v>
      </c>
      <c r="AA38" s="87">
        <v>1600</v>
      </c>
      <c r="AB38" s="87">
        <v>1600</v>
      </c>
      <c r="AC38" s="87">
        <v>1600</v>
      </c>
      <c r="AD38" s="87">
        <v>2400</v>
      </c>
      <c r="AE38" s="87">
        <v>0</v>
      </c>
      <c r="AF38" s="87">
        <v>0</v>
      </c>
      <c r="AG38" s="87">
        <v>0</v>
      </c>
      <c r="AH38" s="87">
        <v>0</v>
      </c>
      <c r="AI38" s="87">
        <v>0</v>
      </c>
      <c r="AJ38" s="87">
        <v>0</v>
      </c>
      <c r="AK38" s="87">
        <v>0</v>
      </c>
      <c r="AL38" s="87">
        <v>0</v>
      </c>
      <c r="AM38" s="87">
        <v>0</v>
      </c>
      <c r="AN38" s="87">
        <v>0</v>
      </c>
      <c r="AO38" s="87">
        <v>0</v>
      </c>
      <c r="AP38" s="87">
        <v>0</v>
      </c>
      <c r="AQ38" s="87"/>
      <c r="AR38" s="87"/>
      <c r="AS38" s="87"/>
      <c r="AT38" s="87"/>
      <c r="AU38" s="87">
        <v>0</v>
      </c>
      <c r="AV38" s="87"/>
      <c r="AW38" s="87"/>
      <c r="AX38" s="87"/>
      <c r="AY38" s="87"/>
      <c r="AZ38" s="87"/>
      <c r="BA38" s="87"/>
      <c r="BB38" s="87"/>
      <c r="BC38" s="87"/>
      <c r="BD38" s="87"/>
      <c r="BE38" s="87"/>
      <c r="BF38" s="87"/>
      <c r="BG38" s="87"/>
      <c r="BH38" s="87"/>
      <c r="BI38" s="87"/>
      <c r="BJ38" s="87"/>
      <c r="BK38" s="87"/>
      <c r="BL38" s="87"/>
      <c r="BM38" s="87"/>
      <c r="BN38" s="87"/>
      <c r="BO38" s="88"/>
      <c r="BP38" s="90"/>
    </row>
    <row r="39" spans="1:68" s="134" customFormat="1" ht="15">
      <c r="A39" s="34"/>
      <c r="B39" s="36"/>
      <c r="C39" s="36"/>
      <c r="D39" s="125" t="s">
        <v>158</v>
      </c>
      <c r="E39" s="126"/>
      <c r="F39" s="127"/>
      <c r="G39" s="128"/>
      <c r="H39" s="128"/>
      <c r="I39" s="128"/>
      <c r="J39" s="128"/>
      <c r="K39" s="128"/>
      <c r="L39" s="128"/>
      <c r="M39" s="128"/>
      <c r="N39" s="128"/>
      <c r="O39" s="128"/>
      <c r="P39" s="128">
        <v>0</v>
      </c>
      <c r="Q39" s="128">
        <v>0</v>
      </c>
      <c r="R39" s="128">
        <v>0</v>
      </c>
      <c r="S39" s="129">
        <v>0</v>
      </c>
      <c r="T39" s="129">
        <v>0</v>
      </c>
      <c r="U39" s="129">
        <v>0</v>
      </c>
      <c r="V39" s="129">
        <v>0</v>
      </c>
      <c r="W39" s="129">
        <v>0</v>
      </c>
      <c r="X39" s="129">
        <v>0</v>
      </c>
      <c r="Y39" s="129">
        <v>0</v>
      </c>
      <c r="Z39" s="129">
        <v>0</v>
      </c>
      <c r="AA39" s="129">
        <v>0</v>
      </c>
      <c r="AB39" s="129">
        <v>0</v>
      </c>
      <c r="AC39" s="129">
        <v>0</v>
      </c>
      <c r="AD39" s="129">
        <v>0</v>
      </c>
      <c r="AE39" s="129">
        <v>0</v>
      </c>
      <c r="AF39" s="129">
        <v>0</v>
      </c>
      <c r="AG39" s="129">
        <v>0</v>
      </c>
      <c r="AH39" s="129">
        <v>0</v>
      </c>
      <c r="AI39" s="129">
        <v>0</v>
      </c>
      <c r="AJ39" s="129">
        <v>0</v>
      </c>
      <c r="AK39" s="129">
        <v>0</v>
      </c>
      <c r="AL39" s="129">
        <v>0</v>
      </c>
      <c r="AM39" s="129">
        <v>0</v>
      </c>
      <c r="AN39" s="129"/>
      <c r="AO39" s="129"/>
      <c r="AP39" s="129"/>
      <c r="AQ39" s="129"/>
      <c r="AR39" s="129"/>
      <c r="AS39" s="129"/>
      <c r="AT39" s="129">
        <v>20000</v>
      </c>
      <c r="AU39" s="129"/>
      <c r="AV39" s="129"/>
      <c r="AW39" s="129"/>
      <c r="AX39" s="129"/>
      <c r="AY39" s="129"/>
      <c r="AZ39" s="129"/>
      <c r="BA39" s="129"/>
      <c r="BB39" s="129"/>
      <c r="BC39" s="129"/>
      <c r="BD39" s="129"/>
      <c r="BE39" s="129"/>
      <c r="BF39" s="129"/>
      <c r="BG39" s="129"/>
      <c r="BH39" s="129"/>
      <c r="BI39" s="129"/>
      <c r="BJ39" s="129"/>
      <c r="BK39" s="129"/>
      <c r="BL39" s="129"/>
      <c r="BM39" s="129"/>
      <c r="BN39" s="129"/>
      <c r="BO39" s="130"/>
      <c r="BP39" s="132"/>
    </row>
    <row r="40" spans="1:68" ht="15">
      <c r="A40" s="46" t="s">
        <v>102</v>
      </c>
      <c r="B40" s="47" t="s">
        <v>133</v>
      </c>
      <c r="C40" s="47" t="s">
        <v>134</v>
      </c>
      <c r="D40" s="84" t="s">
        <v>156</v>
      </c>
      <c r="E40" s="123">
        <v>41730</v>
      </c>
      <c r="F40" s="85"/>
      <c r="G40" s="86">
        <v>0</v>
      </c>
      <c r="H40" s="86">
        <v>0</v>
      </c>
      <c r="I40" s="86">
        <v>0</v>
      </c>
      <c r="J40" s="86">
        <v>0</v>
      </c>
      <c r="K40" s="86">
        <v>0</v>
      </c>
      <c r="L40" s="86">
        <v>0</v>
      </c>
      <c r="M40" s="86">
        <v>0</v>
      </c>
      <c r="N40" s="86">
        <v>0</v>
      </c>
      <c r="O40" s="86">
        <v>0</v>
      </c>
      <c r="P40" s="86">
        <v>0</v>
      </c>
      <c r="Q40" s="86">
        <v>0</v>
      </c>
      <c r="R40" s="86">
        <v>0</v>
      </c>
      <c r="S40" s="87">
        <v>2750</v>
      </c>
      <c r="T40" s="87">
        <v>2750</v>
      </c>
      <c r="U40" s="87">
        <v>2750</v>
      </c>
      <c r="V40" s="87">
        <v>2750</v>
      </c>
      <c r="W40" s="87">
        <v>2750</v>
      </c>
      <c r="X40" s="87">
        <v>2750</v>
      </c>
      <c r="Y40" s="87">
        <v>2750</v>
      </c>
      <c r="Z40" s="87">
        <v>2750</v>
      </c>
      <c r="AA40" s="87">
        <v>2750</v>
      </c>
      <c r="AB40" s="87">
        <v>2750</v>
      </c>
      <c r="AC40" s="87">
        <v>2750</v>
      </c>
      <c r="AD40" s="87">
        <v>2750</v>
      </c>
      <c r="AE40" s="87">
        <v>0</v>
      </c>
      <c r="AF40" s="87">
        <v>0</v>
      </c>
      <c r="AG40" s="87">
        <v>0</v>
      </c>
      <c r="AH40" s="87">
        <v>0</v>
      </c>
      <c r="AI40" s="87">
        <v>0</v>
      </c>
      <c r="AJ40" s="87">
        <v>2133</v>
      </c>
      <c r="AK40" s="87">
        <v>0</v>
      </c>
      <c r="AL40" s="87">
        <v>0</v>
      </c>
      <c r="AM40" s="87">
        <v>0</v>
      </c>
      <c r="AN40" s="87">
        <v>0</v>
      </c>
      <c r="AO40" s="87">
        <v>0</v>
      </c>
      <c r="AP40" s="87">
        <v>0</v>
      </c>
      <c r="AQ40" s="87"/>
      <c r="AR40" s="87"/>
      <c r="AS40" s="87"/>
      <c r="AT40" s="87"/>
      <c r="AU40" s="87">
        <v>2133</v>
      </c>
      <c r="AV40" s="87"/>
      <c r="AW40" s="87"/>
      <c r="AX40" s="87"/>
      <c r="AY40" s="87"/>
      <c r="AZ40" s="87"/>
      <c r="BA40" s="87"/>
      <c r="BB40" s="87"/>
      <c r="BC40" s="87"/>
      <c r="BD40" s="87"/>
      <c r="BE40" s="87"/>
      <c r="BF40" s="87"/>
      <c r="BG40" s="87"/>
      <c r="BH40" s="87"/>
      <c r="BI40" s="87"/>
      <c r="BJ40" s="87"/>
      <c r="BK40" s="87"/>
      <c r="BL40" s="87"/>
      <c r="BM40" s="87"/>
      <c r="BN40" s="87"/>
      <c r="BO40" s="88"/>
      <c r="BP40" s="90"/>
    </row>
    <row r="41" spans="1:68" s="134" customFormat="1" ht="15">
      <c r="A41" s="34"/>
      <c r="B41" s="36"/>
      <c r="C41" s="36"/>
      <c r="D41" s="125" t="s">
        <v>158</v>
      </c>
      <c r="E41" s="126"/>
      <c r="F41" s="127"/>
      <c r="G41" s="128"/>
      <c r="H41" s="128"/>
      <c r="I41" s="128"/>
      <c r="J41" s="128"/>
      <c r="K41" s="128"/>
      <c r="L41" s="128"/>
      <c r="M41" s="128">
        <v>0</v>
      </c>
      <c r="N41" s="128">
        <v>9745</v>
      </c>
      <c r="O41" s="128">
        <v>0</v>
      </c>
      <c r="P41" s="128">
        <v>0</v>
      </c>
      <c r="Q41" s="128">
        <v>10000</v>
      </c>
      <c r="R41" s="128">
        <v>10000</v>
      </c>
      <c r="S41" s="129">
        <v>10000</v>
      </c>
      <c r="T41" s="129">
        <v>0</v>
      </c>
      <c r="U41" s="129">
        <v>10000</v>
      </c>
      <c r="V41" s="129">
        <v>14000</v>
      </c>
      <c r="W41" s="129">
        <v>0</v>
      </c>
      <c r="X41" s="129">
        <v>0</v>
      </c>
      <c r="Y41" s="129">
        <v>0</v>
      </c>
      <c r="Z41" s="129">
        <v>0</v>
      </c>
      <c r="AA41" s="129">
        <v>0</v>
      </c>
      <c r="AB41" s="129">
        <v>0</v>
      </c>
      <c r="AC41" s="129">
        <v>13339</v>
      </c>
      <c r="AD41" s="129">
        <v>0</v>
      </c>
      <c r="AE41" s="129">
        <v>0</v>
      </c>
      <c r="AF41" s="129">
        <v>0</v>
      </c>
      <c r="AG41" s="129">
        <v>0</v>
      </c>
      <c r="AH41" s="129">
        <v>0</v>
      </c>
      <c r="AI41" s="129">
        <v>0</v>
      </c>
      <c r="AJ41" s="129">
        <v>0</v>
      </c>
      <c r="AK41" s="129">
        <v>0</v>
      </c>
      <c r="AL41" s="129">
        <v>0</v>
      </c>
      <c r="AM41" s="129">
        <v>0</v>
      </c>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30"/>
      <c r="BP41" s="132"/>
    </row>
    <row r="42" spans="1:68" ht="15">
      <c r="A42" s="46" t="s">
        <v>102</v>
      </c>
      <c r="B42" s="92" t="s">
        <v>135</v>
      </c>
      <c r="C42" s="47" t="s">
        <v>136</v>
      </c>
      <c r="D42" s="84" t="s">
        <v>156</v>
      </c>
      <c r="E42" s="123">
        <v>41730</v>
      </c>
      <c r="F42" s="85"/>
      <c r="G42" s="86">
        <v>0</v>
      </c>
      <c r="H42" s="86">
        <v>0</v>
      </c>
      <c r="I42" s="86">
        <v>0</v>
      </c>
      <c r="J42" s="86">
        <v>0</v>
      </c>
      <c r="K42" s="86">
        <v>0</v>
      </c>
      <c r="L42" s="87">
        <v>10000</v>
      </c>
      <c r="M42" s="86">
        <v>0</v>
      </c>
      <c r="N42" s="86">
        <v>0</v>
      </c>
      <c r="O42" s="86">
        <v>0</v>
      </c>
      <c r="P42" s="86">
        <v>0</v>
      </c>
      <c r="Q42" s="86">
        <v>0</v>
      </c>
      <c r="R42" s="86">
        <v>0</v>
      </c>
      <c r="S42" s="87">
        <v>2900</v>
      </c>
      <c r="T42" s="87">
        <v>2900</v>
      </c>
      <c r="U42" s="87">
        <v>2900</v>
      </c>
      <c r="V42" s="87">
        <v>2900</v>
      </c>
      <c r="W42" s="87">
        <v>2900</v>
      </c>
      <c r="X42" s="87">
        <v>2900</v>
      </c>
      <c r="Y42" s="87">
        <v>2900</v>
      </c>
      <c r="Z42" s="87">
        <v>2900</v>
      </c>
      <c r="AA42" s="87">
        <v>2900</v>
      </c>
      <c r="AB42" s="87">
        <v>2900</v>
      </c>
      <c r="AC42" s="87">
        <v>2900</v>
      </c>
      <c r="AD42" s="87">
        <v>3100</v>
      </c>
      <c r="AE42" s="87">
        <v>0</v>
      </c>
      <c r="AF42" s="87">
        <v>0</v>
      </c>
      <c r="AG42" s="87">
        <v>0</v>
      </c>
      <c r="AH42" s="87">
        <v>0</v>
      </c>
      <c r="AI42" s="87">
        <v>0</v>
      </c>
      <c r="AJ42" s="87">
        <v>5000</v>
      </c>
      <c r="AK42" s="87">
        <v>4237</v>
      </c>
      <c r="AL42" s="87">
        <v>0</v>
      </c>
      <c r="AM42" s="87">
        <v>0</v>
      </c>
      <c r="AN42" s="87">
        <v>0</v>
      </c>
      <c r="AO42" s="87">
        <v>0</v>
      </c>
      <c r="AP42" s="87">
        <v>0</v>
      </c>
      <c r="AQ42" s="87"/>
      <c r="AR42" s="87"/>
      <c r="AS42" s="87"/>
      <c r="AT42" s="87"/>
      <c r="AU42" s="87">
        <v>9237</v>
      </c>
      <c r="AV42" s="87"/>
      <c r="AW42" s="87"/>
      <c r="AX42" s="87"/>
      <c r="AY42" s="87"/>
      <c r="AZ42" s="87"/>
      <c r="BA42" s="87"/>
      <c r="BB42" s="87"/>
      <c r="BC42" s="87"/>
      <c r="BD42" s="87"/>
      <c r="BE42" s="87"/>
      <c r="BF42" s="87"/>
      <c r="BG42" s="87"/>
      <c r="BH42" s="87"/>
      <c r="BI42" s="87"/>
      <c r="BJ42" s="87"/>
      <c r="BK42" s="87"/>
      <c r="BL42" s="87"/>
      <c r="BM42" s="87"/>
      <c r="BN42" s="87"/>
      <c r="BO42" s="88"/>
      <c r="BP42" s="90"/>
    </row>
    <row r="43" spans="1:68" s="134" customFormat="1" ht="15">
      <c r="A43" s="34"/>
      <c r="B43" s="145"/>
      <c r="C43" s="36"/>
      <c r="D43" s="125" t="s">
        <v>158</v>
      </c>
      <c r="E43" s="126"/>
      <c r="F43" s="127"/>
      <c r="G43" s="128"/>
      <c r="H43" s="128"/>
      <c r="I43" s="128"/>
      <c r="J43" s="128"/>
      <c r="K43" s="128"/>
      <c r="L43" s="129"/>
      <c r="M43" s="128"/>
      <c r="N43" s="128"/>
      <c r="O43" s="128"/>
      <c r="P43" s="128">
        <v>0</v>
      </c>
      <c r="Q43" s="128">
        <v>10000</v>
      </c>
      <c r="R43" s="128">
        <v>10000</v>
      </c>
      <c r="S43" s="129">
        <v>0</v>
      </c>
      <c r="T43" s="129">
        <v>0</v>
      </c>
      <c r="U43" s="129">
        <v>0</v>
      </c>
      <c r="V43" s="129">
        <v>2000</v>
      </c>
      <c r="W43" s="129">
        <v>5000</v>
      </c>
      <c r="X43" s="129">
        <v>4500</v>
      </c>
      <c r="Y43" s="129">
        <v>1000</v>
      </c>
      <c r="Z43" s="129">
        <v>2750</v>
      </c>
      <c r="AA43" s="129">
        <v>2000</v>
      </c>
      <c r="AB43" s="129">
        <v>0</v>
      </c>
      <c r="AC43" s="129">
        <v>10000</v>
      </c>
      <c r="AD43" s="129">
        <v>0</v>
      </c>
      <c r="AE43" s="129">
        <v>0</v>
      </c>
      <c r="AF43" s="129">
        <v>0</v>
      </c>
      <c r="AG43" s="129">
        <v>0</v>
      </c>
      <c r="AH43" s="129">
        <v>0</v>
      </c>
      <c r="AI43" s="129">
        <v>0</v>
      </c>
      <c r="AJ43" s="129">
        <v>0</v>
      </c>
      <c r="AK43" s="129">
        <v>0</v>
      </c>
      <c r="AL43" s="129">
        <v>0</v>
      </c>
      <c r="AM43" s="129">
        <v>0</v>
      </c>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30"/>
      <c r="BP43" s="132"/>
    </row>
    <row r="44" spans="1:68" ht="15">
      <c r="A44" s="46" t="s">
        <v>102</v>
      </c>
      <c r="B44" s="92" t="s">
        <v>137</v>
      </c>
      <c r="C44" s="47" t="s">
        <v>138</v>
      </c>
      <c r="D44" s="84" t="s">
        <v>156</v>
      </c>
      <c r="E44" s="123">
        <v>41730</v>
      </c>
      <c r="F44" s="85"/>
      <c r="G44" s="86">
        <v>0</v>
      </c>
      <c r="H44" s="86">
        <v>0</v>
      </c>
      <c r="I44" s="86">
        <v>0</v>
      </c>
      <c r="J44" s="86">
        <v>0</v>
      </c>
      <c r="K44" s="86">
        <v>0</v>
      </c>
      <c r="L44" s="86">
        <v>0</v>
      </c>
      <c r="M44" s="86">
        <v>0</v>
      </c>
      <c r="N44" s="86">
        <v>0</v>
      </c>
      <c r="O44" s="86">
        <v>0</v>
      </c>
      <c r="P44" s="86">
        <v>0</v>
      </c>
      <c r="Q44" s="86">
        <v>0</v>
      </c>
      <c r="R44" s="86">
        <v>0</v>
      </c>
      <c r="S44" s="87">
        <v>6600</v>
      </c>
      <c r="T44" s="87">
        <v>6600</v>
      </c>
      <c r="U44" s="87">
        <v>6600</v>
      </c>
      <c r="V44" s="87">
        <v>6600</v>
      </c>
      <c r="W44" s="87">
        <v>6600</v>
      </c>
      <c r="X44" s="87">
        <v>6600</v>
      </c>
      <c r="Y44" s="87">
        <v>6600</v>
      </c>
      <c r="Z44" s="87">
        <v>6600</v>
      </c>
      <c r="AA44" s="87">
        <v>6600</v>
      </c>
      <c r="AB44" s="87">
        <v>6600</v>
      </c>
      <c r="AC44" s="87">
        <v>6600</v>
      </c>
      <c r="AD44" s="87">
        <v>7400</v>
      </c>
      <c r="AE44" s="87">
        <v>0</v>
      </c>
      <c r="AF44" s="87">
        <v>0</v>
      </c>
      <c r="AG44" s="87">
        <v>3588</v>
      </c>
      <c r="AH44" s="87">
        <v>5000</v>
      </c>
      <c r="AI44" s="87">
        <v>5000</v>
      </c>
      <c r="AJ44" s="87">
        <v>10000</v>
      </c>
      <c r="AK44" s="87">
        <v>10000</v>
      </c>
      <c r="AL44" s="87">
        <v>5000</v>
      </c>
      <c r="AM44" s="87">
        <v>5000</v>
      </c>
      <c r="AN44" s="87">
        <v>0</v>
      </c>
      <c r="AO44" s="87">
        <v>5000</v>
      </c>
      <c r="AP44" s="87">
        <v>5000</v>
      </c>
      <c r="AQ44" s="87">
        <v>10000</v>
      </c>
      <c r="AR44" s="87">
        <v>10000</v>
      </c>
      <c r="AS44" s="87">
        <v>30000</v>
      </c>
      <c r="AT44" s="87">
        <v>10000</v>
      </c>
      <c r="AU44" s="87"/>
      <c r="AV44" s="87"/>
      <c r="AW44" s="87"/>
      <c r="AX44" s="87"/>
      <c r="AY44" s="87"/>
      <c r="AZ44" s="87"/>
      <c r="BA44" s="87"/>
      <c r="BB44" s="87"/>
      <c r="BC44" s="87"/>
      <c r="BD44" s="87"/>
      <c r="BE44" s="87"/>
      <c r="BF44" s="87"/>
      <c r="BG44" s="87"/>
      <c r="BH44" s="87"/>
      <c r="BI44" s="87"/>
      <c r="BJ44" s="87"/>
      <c r="BK44" s="87"/>
      <c r="BL44" s="87"/>
      <c r="BM44" s="87"/>
      <c r="BN44" s="87"/>
      <c r="BO44" s="88"/>
      <c r="BP44" s="90"/>
    </row>
    <row r="45" spans="1:68" s="134" customFormat="1" ht="15">
      <c r="A45" s="135"/>
      <c r="B45" s="136"/>
      <c r="C45" s="144"/>
      <c r="D45" s="125" t="s">
        <v>158</v>
      </c>
      <c r="E45" s="138"/>
      <c r="F45" s="139"/>
      <c r="G45" s="140"/>
      <c r="H45" s="140"/>
      <c r="I45" s="140"/>
      <c r="J45" s="140"/>
      <c r="K45" s="140"/>
      <c r="L45" s="140"/>
      <c r="M45" s="140"/>
      <c r="N45" s="140"/>
      <c r="O45" s="140"/>
      <c r="P45" s="140">
        <v>0</v>
      </c>
      <c r="Q45" s="140">
        <v>0</v>
      </c>
      <c r="R45" s="140">
        <v>0</v>
      </c>
      <c r="S45" s="141">
        <v>0</v>
      </c>
      <c r="T45" s="141">
        <v>0</v>
      </c>
      <c r="U45" s="141">
        <v>0</v>
      </c>
      <c r="V45" s="141">
        <v>0</v>
      </c>
      <c r="W45" s="141">
        <v>0</v>
      </c>
      <c r="X45" s="141">
        <v>5000</v>
      </c>
      <c r="Y45" s="141">
        <v>0</v>
      </c>
      <c r="Z45" s="141">
        <v>0</v>
      </c>
      <c r="AA45" s="141">
        <v>0</v>
      </c>
      <c r="AB45" s="141">
        <v>0</v>
      </c>
      <c r="AC45" s="141">
        <v>5000</v>
      </c>
      <c r="AD45" s="141">
        <v>5000</v>
      </c>
      <c r="AE45" s="141">
        <v>0</v>
      </c>
      <c r="AF45" s="141">
        <v>0</v>
      </c>
      <c r="AG45" s="141">
        <v>0</v>
      </c>
      <c r="AH45" s="141">
        <v>0</v>
      </c>
      <c r="AI45" s="141">
        <v>0</v>
      </c>
      <c r="AJ45" s="141">
        <v>0</v>
      </c>
      <c r="AK45" s="141">
        <v>0</v>
      </c>
      <c r="AL45" s="141">
        <v>0</v>
      </c>
      <c r="AM45" s="141">
        <v>0</v>
      </c>
      <c r="AN45" s="141">
        <v>0</v>
      </c>
      <c r="AO45" s="141">
        <v>0</v>
      </c>
      <c r="AP45" s="141">
        <v>5091</v>
      </c>
      <c r="AQ45" s="141">
        <v>0</v>
      </c>
      <c r="AR45" s="141">
        <v>0</v>
      </c>
      <c r="AS45" s="141">
        <v>16670</v>
      </c>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2"/>
      <c r="BP45" s="143"/>
    </row>
    <row r="46" spans="1:68" ht="30">
      <c r="A46" s="93" t="s">
        <v>139</v>
      </c>
      <c r="B46" s="94"/>
      <c r="C46" s="106" t="s">
        <v>140</v>
      </c>
      <c r="D46" s="96"/>
      <c r="E46" s="97"/>
      <c r="F46" s="97"/>
      <c r="G46" s="101"/>
      <c r="H46" s="101"/>
      <c r="I46" s="101"/>
      <c r="J46" s="102"/>
      <c r="K46" s="102"/>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4"/>
      <c r="BP46" s="105"/>
    </row>
    <row r="47" spans="1:68" ht="15">
      <c r="A47" s="46" t="s">
        <v>102</v>
      </c>
      <c r="B47" s="47" t="s">
        <v>141</v>
      </c>
      <c r="C47" s="47" t="s">
        <v>142</v>
      </c>
      <c r="D47" s="84" t="s">
        <v>156</v>
      </c>
      <c r="E47" s="123">
        <v>41730</v>
      </c>
      <c r="F47" s="85"/>
      <c r="G47" s="86">
        <v>0</v>
      </c>
      <c r="H47" s="86">
        <v>0</v>
      </c>
      <c r="I47" s="86">
        <v>0</v>
      </c>
      <c r="J47" s="86">
        <v>0</v>
      </c>
      <c r="K47" s="86">
        <v>0</v>
      </c>
      <c r="L47" s="86">
        <v>0</v>
      </c>
      <c r="M47" s="86">
        <v>0</v>
      </c>
      <c r="N47" s="86">
        <v>0</v>
      </c>
      <c r="O47" s="86">
        <v>0</v>
      </c>
      <c r="P47" s="86">
        <v>0</v>
      </c>
      <c r="Q47" s="86">
        <v>0</v>
      </c>
      <c r="R47" s="86">
        <v>0</v>
      </c>
      <c r="S47" s="87">
        <v>10500</v>
      </c>
      <c r="T47" s="87">
        <v>10500</v>
      </c>
      <c r="U47" s="87">
        <v>10500</v>
      </c>
      <c r="V47" s="87">
        <v>10500</v>
      </c>
      <c r="W47" s="87">
        <v>10500</v>
      </c>
      <c r="X47" s="87">
        <v>10500</v>
      </c>
      <c r="Y47" s="87">
        <v>10500</v>
      </c>
      <c r="Z47" s="87">
        <v>10500</v>
      </c>
      <c r="AA47" s="87">
        <v>10500</v>
      </c>
      <c r="AB47" s="87">
        <v>10500</v>
      </c>
      <c r="AC47" s="87">
        <v>10500</v>
      </c>
      <c r="AD47" s="87">
        <v>11500</v>
      </c>
      <c r="AE47" s="87">
        <v>0</v>
      </c>
      <c r="AF47" s="87">
        <v>0</v>
      </c>
      <c r="AG47" s="87">
        <v>0</v>
      </c>
      <c r="AH47" s="87">
        <v>0</v>
      </c>
      <c r="AI47" s="87">
        <v>0</v>
      </c>
      <c r="AJ47" s="87">
        <v>40000</v>
      </c>
      <c r="AK47" s="87">
        <v>40000</v>
      </c>
      <c r="AL47" s="87">
        <v>0</v>
      </c>
      <c r="AM47" s="87">
        <v>0</v>
      </c>
      <c r="AN47" s="87">
        <v>20000</v>
      </c>
      <c r="AO47" s="87">
        <v>20000</v>
      </c>
      <c r="AP47" s="87">
        <v>31500</v>
      </c>
      <c r="AQ47" s="87">
        <v>50000</v>
      </c>
      <c r="AR47" s="87">
        <v>100000</v>
      </c>
      <c r="AS47" s="87">
        <v>100000</v>
      </c>
      <c r="AT47" s="87">
        <v>50000</v>
      </c>
      <c r="AU47" s="87"/>
      <c r="AV47" s="87"/>
      <c r="AW47" s="87"/>
      <c r="AX47" s="87">
        <v>40000</v>
      </c>
      <c r="AY47" s="87">
        <v>45000</v>
      </c>
      <c r="AZ47" s="87">
        <v>2500</v>
      </c>
      <c r="BA47" s="87">
        <v>2500</v>
      </c>
      <c r="BB47" s="87">
        <v>2423</v>
      </c>
      <c r="BC47" s="87"/>
      <c r="BD47" s="87"/>
      <c r="BE47" s="87"/>
      <c r="BF47" s="87"/>
      <c r="BG47" s="87"/>
      <c r="BH47" s="87"/>
      <c r="BI47" s="87"/>
      <c r="BJ47" s="87"/>
      <c r="BK47" s="87"/>
      <c r="BL47" s="87"/>
      <c r="BM47" s="87"/>
      <c r="BN47" s="87"/>
      <c r="BO47" s="88"/>
      <c r="BP47" s="90"/>
    </row>
    <row r="48" spans="1:68" s="134" customFormat="1" ht="15">
      <c r="A48" s="34"/>
      <c r="B48" s="36"/>
      <c r="C48" s="36"/>
      <c r="D48" s="125" t="s">
        <v>158</v>
      </c>
      <c r="E48" s="126"/>
      <c r="F48" s="127"/>
      <c r="G48" s="128"/>
      <c r="H48" s="128"/>
      <c r="I48" s="128"/>
      <c r="J48" s="128"/>
      <c r="K48" s="128"/>
      <c r="L48" s="128"/>
      <c r="M48" s="128"/>
      <c r="N48" s="128"/>
      <c r="O48" s="128"/>
      <c r="P48" s="128">
        <v>0</v>
      </c>
      <c r="Q48" s="128">
        <v>10000</v>
      </c>
      <c r="R48" s="128">
        <v>10000</v>
      </c>
      <c r="S48" s="129">
        <v>0</v>
      </c>
      <c r="T48" s="129">
        <v>0</v>
      </c>
      <c r="U48" s="129">
        <v>0</v>
      </c>
      <c r="V48" s="129">
        <v>0</v>
      </c>
      <c r="W48" s="129">
        <v>0</v>
      </c>
      <c r="X48" s="129">
        <v>0</v>
      </c>
      <c r="Y48" s="129">
        <v>0</v>
      </c>
      <c r="Z48" s="129">
        <v>0</v>
      </c>
      <c r="AA48" s="129">
        <v>0</v>
      </c>
      <c r="AB48" s="129">
        <v>0</v>
      </c>
      <c r="AC48" s="129">
        <v>0</v>
      </c>
      <c r="AD48" s="129">
        <v>30000</v>
      </c>
      <c r="AE48" s="129">
        <v>0</v>
      </c>
      <c r="AF48" s="129">
        <v>0</v>
      </c>
      <c r="AG48" s="129">
        <v>0</v>
      </c>
      <c r="AH48" s="129">
        <v>0</v>
      </c>
      <c r="AI48" s="129">
        <v>0</v>
      </c>
      <c r="AJ48" s="129">
        <v>0</v>
      </c>
      <c r="AK48" s="129">
        <v>0</v>
      </c>
      <c r="AL48" s="129">
        <v>0</v>
      </c>
      <c r="AM48" s="129">
        <v>0</v>
      </c>
      <c r="AN48" s="129"/>
      <c r="AO48" s="129"/>
      <c r="AP48" s="129">
        <v>3640</v>
      </c>
      <c r="AQ48" s="129">
        <v>50000</v>
      </c>
      <c r="AR48" s="129">
        <v>50319</v>
      </c>
      <c r="AS48" s="129">
        <v>100000</v>
      </c>
      <c r="AT48" s="129">
        <v>50000</v>
      </c>
      <c r="AU48" s="129">
        <v>90000</v>
      </c>
      <c r="AV48" s="129">
        <v>91095</v>
      </c>
      <c r="AW48" s="129"/>
      <c r="AX48" s="129">
        <v>40000</v>
      </c>
      <c r="AY48" s="129">
        <v>59169</v>
      </c>
      <c r="AZ48" s="129">
        <v>1200</v>
      </c>
      <c r="BA48" s="129">
        <v>1200</v>
      </c>
      <c r="BB48" s="129">
        <v>1164</v>
      </c>
      <c r="BC48" s="129"/>
      <c r="BD48" s="129"/>
      <c r="BE48" s="129"/>
      <c r="BF48" s="129"/>
      <c r="BG48" s="129"/>
      <c r="BH48" s="129"/>
      <c r="BI48" s="129"/>
      <c r="BJ48" s="129"/>
      <c r="BK48" s="129"/>
      <c r="BL48" s="129"/>
      <c r="BM48" s="129"/>
      <c r="BN48" s="129"/>
      <c r="BO48" s="130"/>
      <c r="BP48" s="132"/>
    </row>
    <row r="49" spans="1:68" ht="15">
      <c r="A49" s="46" t="s">
        <v>102</v>
      </c>
      <c r="B49" s="47" t="s">
        <v>143</v>
      </c>
      <c r="C49" s="47" t="s">
        <v>144</v>
      </c>
      <c r="D49" s="84" t="s">
        <v>156</v>
      </c>
      <c r="E49" s="123">
        <v>41730</v>
      </c>
      <c r="F49" s="85"/>
      <c r="G49" s="86">
        <v>0</v>
      </c>
      <c r="H49" s="86">
        <v>0</v>
      </c>
      <c r="I49" s="86">
        <v>0</v>
      </c>
      <c r="J49" s="86">
        <v>0</v>
      </c>
      <c r="K49" s="86">
        <v>0</v>
      </c>
      <c r="L49" s="86">
        <v>0</v>
      </c>
      <c r="M49" s="86">
        <v>0</v>
      </c>
      <c r="N49" s="86">
        <v>0</v>
      </c>
      <c r="O49" s="86">
        <v>0</v>
      </c>
      <c r="P49" s="86">
        <v>0</v>
      </c>
      <c r="Q49" s="86">
        <v>0</v>
      </c>
      <c r="R49" s="86">
        <v>0</v>
      </c>
      <c r="S49" s="86">
        <v>0</v>
      </c>
      <c r="T49" s="86">
        <v>0</v>
      </c>
      <c r="U49" s="86">
        <v>0</v>
      </c>
      <c r="V49" s="86">
        <v>0</v>
      </c>
      <c r="W49" s="86">
        <v>0</v>
      </c>
      <c r="X49" s="86">
        <v>0</v>
      </c>
      <c r="Y49" s="86">
        <v>0</v>
      </c>
      <c r="Z49" s="86">
        <v>0</v>
      </c>
      <c r="AA49" s="86">
        <v>0</v>
      </c>
      <c r="AB49" s="86">
        <v>0</v>
      </c>
      <c r="AC49" s="86">
        <v>0</v>
      </c>
      <c r="AD49" s="86">
        <v>0</v>
      </c>
      <c r="AE49" s="86">
        <v>0</v>
      </c>
      <c r="AF49" s="86">
        <v>0</v>
      </c>
      <c r="AG49" s="86">
        <v>0</v>
      </c>
      <c r="AH49" s="86">
        <v>0</v>
      </c>
      <c r="AI49" s="86">
        <v>0</v>
      </c>
      <c r="AJ49" s="86">
        <v>0</v>
      </c>
      <c r="AK49" s="86">
        <v>0</v>
      </c>
      <c r="AL49" s="86">
        <v>0</v>
      </c>
      <c r="AM49" s="86">
        <v>0</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8"/>
      <c r="BP49" s="90"/>
    </row>
    <row r="50" spans="1:68" s="134" customFormat="1" ht="15">
      <c r="A50" s="263"/>
      <c r="B50" s="264"/>
      <c r="C50" s="265"/>
      <c r="D50" s="125" t="s">
        <v>158</v>
      </c>
      <c r="E50" s="126"/>
      <c r="F50" s="127"/>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30"/>
      <c r="BP50" s="132"/>
    </row>
  </sheetData>
  <sheetProtection formatCells="0" formatRows="0" insertRows="0" deleteRows="0"/>
  <mergeCells count="10">
    <mergeCell ref="BC7:BE7"/>
    <mergeCell ref="BF7:BH7"/>
    <mergeCell ref="BI7:BK7"/>
    <mergeCell ref="BL7:BN7"/>
    <mergeCell ref="A50:C50"/>
    <mergeCell ref="AN7:AP7"/>
    <mergeCell ref="AQ7:AS7"/>
    <mergeCell ref="AT7:AV7"/>
    <mergeCell ref="AW7:AY7"/>
    <mergeCell ref="AZ7:BB7"/>
  </mergeCells>
  <conditionalFormatting sqref="G32:AG43 G46:AG53 G55:AG60 G63:AG70 G72:AG77 G79:AG84 G86:AG91 G94:AG101 G103:AG108 G110:AG113 G115:AG118 G120:AG125 G128:AG137 G139:AG144 G146:AG151 G153:AG158 G12:AG30">
    <cfRule type="expression" priority="665" dxfId="4" stopIfTrue="1">
      <formula>AND('Plan Op'!G$8&gt;='Plan Op'!$E12,'Plan Op'!G$8&lt;='Plan Op'!$F12,'Plan Op'!$D12="Updated")=TRUE</formula>
    </cfRule>
    <cfRule type="expression" priority="666" dxfId="3" stopIfTrue="1">
      <formula>AND('Plan Op'!G$8&gt;='Plan Op'!$E12,'Plan Op'!G$8&lt;='Plan Op'!$F12,'Plan Op'!$D12="Planned")=TRUE</formula>
    </cfRule>
  </conditionalFormatting>
  <conditionalFormatting sqref="AH61 AH92 AH126 AH12:AH13 AH16:AH17 AH23:AH24 AH27:AH28 AH36:AH37 AH40:AH41 AH49:AH50 AH52 AH55 AH57 AH59 AH63 AH65 AH67 AH69 AH72 AH74 AH76 AH79 AH81 AH83 AH86 AH88 AH90 AH94 AH96 AH98 AH100 AH103 AH105 AH107 AH110 AH112 AH115 AH117 AH120 AH122 AH124 AH128 AH130 AH132 AH134 AH136 AH139 AH141 AH143 AH146 AH148 AH150 AH152:AH153 AH155 AH157 AH46 AH31:AH33 AH20 BO61 BO92 BO126 BO12:BO13 BO16:BO17 BO23:BO24 BO27:BO28 BO36:BO37 BO40:BO41 BO49:BO50 BO52 BO55 BO57 BO59 BO63 BO65 BO67 BO69 BO72 BO74 BO76 BO79 BO81 BO83 BO86 BO88 BO90 BO94 BO96 BO98 BO100 BO103 BO105 BO107 BO110 BO112 BO115 BO117 BO120 BO122 BO124 BO128 BO130 BO132 BO134 BO136 BO139 BO141 BO143 BO146 BO148 BO150 BO152:BO153 BO155 BO157 BO46 BO31:BO33 BO20">
    <cfRule type="cellIs" priority="625" dxfId="2" operator="equal">
      <formula>"CLOT"</formula>
    </cfRule>
    <cfRule type="cellIs" priority="626" dxfId="1" operator="equal">
      <formula>"OK"</formula>
    </cfRule>
    <cfRule type="cellIs" priority="627" dxfId="0" operator="equal">
      <formula>"RET CRIT"</formula>
    </cfRule>
    <cfRule type="cellIs" priority="628" dxfId="18" operator="equal">
      <formula>"RET"</formula>
    </cfRule>
  </conditionalFormatting>
  <dataValidations count="2">
    <dataValidation type="list" allowBlank="1" showInputMessage="1" showErrorMessage="1" sqref="D20:D21 D23 D25 D27 D29 D31:D32 D34 D36 D38 D40 D42 D44 D46:D47 D49">
      <formula1>"Planned,Updated"</formula1>
    </dataValidation>
    <dataValidation type="list" allowBlank="1" showInputMessage="1" showErrorMessage="1" sqref="F12:F50 E20 E31:E50">
      <formula1>'/Users\macbookair711\Downloads\[EN_MONOP_CDPR QIII 2016.xls]Plan Op'!#REF!</formula1>
    </dataValidation>
  </dataValidations>
  <printOptions/>
  <pageMargins left="0.31496062992125984" right="0.31496062992125984" top="0.7480314960629921" bottom="0.7480314960629921" header="0.31496062992125984" footer="0.31496062992125984"/>
  <pageSetup fitToHeight="5" fitToWidth="1" horizontalDpi="600" verticalDpi="600" orientation="landscape" paperSize="9" scale="35"/>
  <headerFooter>
    <oddHeader>&amp;C&amp;18&amp;"Arial,Bold"&amp;K1F497DOPERATIONAL PLANNING</oddHeader>
  </headerFooter>
</worksheet>
</file>

<file path=xl/worksheets/sheet5.xml><?xml version="1.0" encoding="utf-8"?>
<worksheet xmlns="http://schemas.openxmlformats.org/spreadsheetml/2006/main" xmlns:r="http://schemas.openxmlformats.org/officeDocument/2006/relationships">
  <dimension ref="A1:W48"/>
  <sheetViews>
    <sheetView zoomScalePageLayoutView="0" workbookViewId="0" topLeftCell="A1">
      <selection activeCell="F14" sqref="F14"/>
    </sheetView>
  </sheetViews>
  <sheetFormatPr defaultColWidth="8.8515625" defaultRowHeight="12.75"/>
  <cols>
    <col min="1" max="1" width="12.421875" style="0" customWidth="1"/>
    <col min="2" max="2" width="6.8515625" style="0" bestFit="1" customWidth="1"/>
    <col min="3" max="3" width="21.421875" style="0" customWidth="1"/>
    <col min="4" max="4" width="14.7109375" style="0" bestFit="1" customWidth="1"/>
    <col min="5" max="5" width="10.00390625" style="0" customWidth="1"/>
    <col min="6" max="6" width="73.7109375" style="0" customWidth="1"/>
    <col min="7" max="7" width="43.421875" style="0" customWidth="1"/>
    <col min="8" max="8" width="19.00390625" style="0" customWidth="1"/>
    <col min="9" max="9" width="16.00390625" style="0" customWidth="1"/>
    <col min="10" max="10" width="18.421875" style="0" customWidth="1"/>
    <col min="11" max="11" width="13.421875" style="0" customWidth="1"/>
    <col min="12" max="12" width="16.8515625" style="0" customWidth="1"/>
    <col min="13" max="13" width="19.140625" style="0" customWidth="1"/>
    <col min="14" max="14" width="11.00390625" style="0" customWidth="1"/>
    <col min="15" max="15" width="13.7109375" style="0" customWidth="1"/>
    <col min="16" max="16" width="8.8515625" style="0" customWidth="1"/>
    <col min="17" max="20" width="9.140625" style="0" hidden="1" customWidth="1"/>
  </cols>
  <sheetData>
    <row r="1" spans="1:17" ht="24" thickBot="1">
      <c r="A1" s="269"/>
      <c r="B1" s="269"/>
      <c r="C1" s="269"/>
      <c r="D1" s="269"/>
      <c r="E1" s="269"/>
      <c r="F1" s="269"/>
      <c r="G1" s="269"/>
      <c r="H1" s="269"/>
      <c r="I1" s="269"/>
      <c r="J1" s="269"/>
      <c r="K1" s="269"/>
      <c r="L1" s="269"/>
      <c r="M1" s="269"/>
      <c r="N1" s="269"/>
      <c r="O1" s="269"/>
      <c r="Q1" t="s">
        <v>263</v>
      </c>
    </row>
    <row r="2" spans="1:19" ht="15">
      <c r="A2" s="270" t="s">
        <v>175</v>
      </c>
      <c r="B2" s="271"/>
      <c r="C2" s="271"/>
      <c r="D2" s="272" t="s">
        <v>264</v>
      </c>
      <c r="E2" s="273"/>
      <c r="F2" s="274"/>
      <c r="G2" s="275"/>
      <c r="H2" s="275"/>
      <c r="I2" s="275"/>
      <c r="J2" s="275"/>
      <c r="K2" s="275"/>
      <c r="L2" s="275"/>
      <c r="M2" s="275"/>
      <c r="N2" s="275"/>
      <c r="O2" s="275"/>
      <c r="Q2" t="s">
        <v>265</v>
      </c>
      <c r="R2" t="s">
        <v>266</v>
      </c>
      <c r="S2" t="s">
        <v>267</v>
      </c>
    </row>
    <row r="3" spans="1:19" ht="15">
      <c r="A3" s="276" t="s">
        <v>176</v>
      </c>
      <c r="B3" s="20"/>
      <c r="C3" s="20"/>
      <c r="D3" s="277" t="s">
        <v>268</v>
      </c>
      <c r="E3" s="21"/>
      <c r="F3" s="278"/>
      <c r="G3" s="275"/>
      <c r="H3" s="275"/>
      <c r="I3" s="275"/>
      <c r="J3" s="275"/>
      <c r="K3" s="275"/>
      <c r="L3" s="275"/>
      <c r="M3" s="275"/>
      <c r="N3" s="275"/>
      <c r="O3" s="275"/>
      <c r="Q3" t="s">
        <v>269</v>
      </c>
      <c r="R3" t="s">
        <v>270</v>
      </c>
      <c r="S3" t="s">
        <v>271</v>
      </c>
    </row>
    <row r="4" spans="1:19" ht="15">
      <c r="A4" s="279" t="s">
        <v>272</v>
      </c>
      <c r="B4" s="31"/>
      <c r="C4" s="31"/>
      <c r="D4" s="280">
        <v>2017</v>
      </c>
      <c r="E4" s="32"/>
      <c r="F4" s="281"/>
      <c r="G4" s="275"/>
      <c r="H4" s="275"/>
      <c r="I4" s="275"/>
      <c r="J4" s="275"/>
      <c r="K4" s="275"/>
      <c r="L4" s="275"/>
      <c r="M4" s="275"/>
      <c r="N4" s="275"/>
      <c r="O4" s="275"/>
      <c r="Q4" t="s">
        <v>273</v>
      </c>
      <c r="R4" t="s">
        <v>274</v>
      </c>
      <c r="S4" t="s">
        <v>275</v>
      </c>
    </row>
    <row r="5" spans="1:19" ht="15.75" thickBot="1">
      <c r="A5" s="282" t="s">
        <v>276</v>
      </c>
      <c r="B5" s="283"/>
      <c r="C5" s="283"/>
      <c r="D5" s="284" t="s">
        <v>244</v>
      </c>
      <c r="E5" s="285"/>
      <c r="F5" s="286"/>
      <c r="G5" s="275"/>
      <c r="H5" s="275"/>
      <c r="I5" s="275"/>
      <c r="J5" s="275"/>
      <c r="K5" s="275"/>
      <c r="L5" s="275"/>
      <c r="M5" s="275"/>
      <c r="N5" s="275"/>
      <c r="O5" s="275"/>
      <c r="R5" t="s">
        <v>277</v>
      </c>
      <c r="S5" t="s">
        <v>278</v>
      </c>
    </row>
    <row r="6" spans="1:19" ht="15.75" thickBot="1">
      <c r="A6" s="275"/>
      <c r="B6" s="275"/>
      <c r="C6" s="275"/>
      <c r="D6" s="287"/>
      <c r="E6" s="287"/>
      <c r="F6" s="275"/>
      <c r="G6" s="275"/>
      <c r="H6" s="275"/>
      <c r="I6" s="288"/>
      <c r="J6" s="275"/>
      <c r="K6" s="275"/>
      <c r="L6" s="275"/>
      <c r="M6" s="275"/>
      <c r="N6" s="275"/>
      <c r="O6" s="275"/>
      <c r="R6" t="s">
        <v>279</v>
      </c>
      <c r="S6" t="s">
        <v>280</v>
      </c>
    </row>
    <row r="7" spans="1:19" ht="12.75">
      <c r="A7" s="289" t="s">
        <v>281</v>
      </c>
      <c r="B7" s="290"/>
      <c r="C7" s="290"/>
      <c r="D7" s="290"/>
      <c r="E7" s="290"/>
      <c r="F7" s="290"/>
      <c r="G7" s="290"/>
      <c r="H7" s="291"/>
      <c r="I7" s="292" t="s">
        <v>282</v>
      </c>
      <c r="J7" s="292"/>
      <c r="K7" s="292"/>
      <c r="L7" s="293" t="s">
        <v>283</v>
      </c>
      <c r="M7" s="294"/>
      <c r="N7" s="294"/>
      <c r="O7" s="295"/>
      <c r="R7" t="s">
        <v>284</v>
      </c>
      <c r="S7" s="296" t="s">
        <v>285</v>
      </c>
    </row>
    <row r="8" spans="1:23" s="305" customFormat="1" ht="27.75" customHeight="1">
      <c r="A8" s="297" t="s">
        <v>286</v>
      </c>
      <c r="B8" s="298" t="s">
        <v>287</v>
      </c>
      <c r="C8" s="298" t="s">
        <v>288</v>
      </c>
      <c r="D8" s="298" t="s">
        <v>289</v>
      </c>
      <c r="E8" s="299" t="s">
        <v>290</v>
      </c>
      <c r="F8" s="300" t="s">
        <v>291</v>
      </c>
      <c r="G8" s="300" t="s">
        <v>292</v>
      </c>
      <c r="H8" s="301" t="s">
        <v>293</v>
      </c>
      <c r="I8" s="302" t="s">
        <v>294</v>
      </c>
      <c r="J8" s="302" t="s">
        <v>295</v>
      </c>
      <c r="K8" s="302" t="s">
        <v>190</v>
      </c>
      <c r="L8" s="303" t="s">
        <v>296</v>
      </c>
      <c r="M8" s="304" t="s">
        <v>297</v>
      </c>
      <c r="N8" s="300" t="s">
        <v>192</v>
      </c>
      <c r="O8" s="301" t="s">
        <v>298</v>
      </c>
      <c r="Q8" s="296"/>
      <c r="R8" t="s">
        <v>299</v>
      </c>
      <c r="S8" s="296" t="s">
        <v>300</v>
      </c>
      <c r="T8" s="296"/>
      <c r="U8" s="296"/>
      <c r="V8" s="296"/>
      <c r="W8" s="296"/>
    </row>
    <row r="9" spans="1:19" ht="51">
      <c r="A9" s="306" t="str">
        <f aca="true" t="shared" si="0" ref="A9:A21">+$D$2</f>
        <v>VIE1204811</v>
      </c>
      <c r="B9" s="307">
        <v>2015</v>
      </c>
      <c r="C9" s="308" t="s">
        <v>301</v>
      </c>
      <c r="D9" s="309" t="s">
        <v>279</v>
      </c>
      <c r="E9" s="310"/>
      <c r="F9" s="311" t="s">
        <v>302</v>
      </c>
      <c r="G9" s="312" t="s">
        <v>303</v>
      </c>
      <c r="H9" s="313" t="s">
        <v>304</v>
      </c>
      <c r="I9" s="314"/>
      <c r="J9" s="315" t="s">
        <v>305</v>
      </c>
      <c r="K9" s="316"/>
      <c r="L9" s="317"/>
      <c r="M9" s="311"/>
      <c r="N9" s="318"/>
      <c r="O9" s="313"/>
      <c r="R9" t="s">
        <v>306</v>
      </c>
      <c r="S9" s="296" t="s">
        <v>307</v>
      </c>
    </row>
    <row r="10" spans="1:19" ht="63.75">
      <c r="A10" s="306" t="str">
        <f t="shared" si="0"/>
        <v>VIE1204811</v>
      </c>
      <c r="B10" s="307">
        <v>2015</v>
      </c>
      <c r="C10" s="308" t="s">
        <v>301</v>
      </c>
      <c r="D10" s="309" t="s">
        <v>279</v>
      </c>
      <c r="E10" s="310"/>
      <c r="F10" s="311" t="s">
        <v>308</v>
      </c>
      <c r="G10" s="319" t="s">
        <v>309</v>
      </c>
      <c r="H10" s="313" t="s">
        <v>307</v>
      </c>
      <c r="I10" s="314" t="s">
        <v>310</v>
      </c>
      <c r="J10" s="311" t="s">
        <v>161</v>
      </c>
      <c r="K10" s="320" t="s">
        <v>311</v>
      </c>
      <c r="L10" s="321"/>
      <c r="M10" s="311"/>
      <c r="N10" s="322"/>
      <c r="O10" s="313"/>
      <c r="S10" s="296" t="s">
        <v>312</v>
      </c>
    </row>
    <row r="11" spans="1:19" ht="51">
      <c r="A11" s="306" t="str">
        <f t="shared" si="0"/>
        <v>VIE1204811</v>
      </c>
      <c r="B11" s="307">
        <v>2015</v>
      </c>
      <c r="C11" s="308" t="s">
        <v>301</v>
      </c>
      <c r="D11" s="309" t="s">
        <v>279</v>
      </c>
      <c r="E11" s="310"/>
      <c r="F11" s="323" t="s">
        <v>313</v>
      </c>
      <c r="G11" s="323" t="s">
        <v>314</v>
      </c>
      <c r="H11" s="313" t="s">
        <v>307</v>
      </c>
      <c r="I11" s="324" t="s">
        <v>315</v>
      </c>
      <c r="J11" s="311" t="s">
        <v>161</v>
      </c>
      <c r="K11" s="325" t="s">
        <v>316</v>
      </c>
      <c r="L11" s="321"/>
      <c r="M11" s="311"/>
      <c r="N11" s="322"/>
      <c r="O11" s="313"/>
      <c r="S11" s="296" t="s">
        <v>317</v>
      </c>
    </row>
    <row r="12" spans="1:19" ht="51">
      <c r="A12" s="306" t="str">
        <f t="shared" si="0"/>
        <v>VIE1204811</v>
      </c>
      <c r="B12" s="307">
        <v>2015</v>
      </c>
      <c r="C12" s="308" t="s">
        <v>301</v>
      </c>
      <c r="D12" s="309" t="s">
        <v>279</v>
      </c>
      <c r="E12" s="310"/>
      <c r="F12" s="326" t="s">
        <v>318</v>
      </c>
      <c r="G12" s="323" t="s">
        <v>319</v>
      </c>
      <c r="H12" s="313" t="s">
        <v>320</v>
      </c>
      <c r="I12" s="327"/>
      <c r="J12" s="311"/>
      <c r="K12" s="320"/>
      <c r="L12" s="321"/>
      <c r="M12" s="311"/>
      <c r="N12" s="322"/>
      <c r="O12" s="313"/>
      <c r="R12" t="s">
        <v>321</v>
      </c>
      <c r="S12" s="296"/>
    </row>
    <row r="13" spans="1:19" ht="114.75">
      <c r="A13" s="306" t="str">
        <f t="shared" si="0"/>
        <v>VIE1204811</v>
      </c>
      <c r="B13" s="307">
        <v>2015</v>
      </c>
      <c r="C13" s="308" t="s">
        <v>301</v>
      </c>
      <c r="D13" s="309" t="s">
        <v>279</v>
      </c>
      <c r="E13" s="310"/>
      <c r="F13" s="328" t="s">
        <v>322</v>
      </c>
      <c r="G13" s="329" t="s">
        <v>323</v>
      </c>
      <c r="H13" s="313" t="s">
        <v>320</v>
      </c>
      <c r="I13" s="330" t="s">
        <v>324</v>
      </c>
      <c r="J13" s="311" t="s">
        <v>161</v>
      </c>
      <c r="K13" s="325" t="s">
        <v>316</v>
      </c>
      <c r="L13" s="321"/>
      <c r="M13" s="311"/>
      <c r="N13" s="322"/>
      <c r="O13" s="313"/>
      <c r="S13" s="296"/>
    </row>
    <row r="14" spans="1:15" ht="103.5" customHeight="1">
      <c r="A14" s="306" t="str">
        <f t="shared" si="0"/>
        <v>VIE1204811</v>
      </c>
      <c r="B14" s="307">
        <v>2015</v>
      </c>
      <c r="C14" s="308" t="s">
        <v>301</v>
      </c>
      <c r="D14" s="309" t="s">
        <v>279</v>
      </c>
      <c r="E14" s="310"/>
      <c r="F14" s="308" t="s">
        <v>325</v>
      </c>
      <c r="G14" s="308" t="s">
        <v>326</v>
      </c>
      <c r="H14" s="331" t="s">
        <v>320</v>
      </c>
      <c r="I14" s="332" t="s">
        <v>327</v>
      </c>
      <c r="J14" s="311" t="s">
        <v>161</v>
      </c>
      <c r="K14" s="325" t="s">
        <v>316</v>
      </c>
      <c r="L14" s="321"/>
      <c r="M14" s="311"/>
      <c r="N14" s="322"/>
      <c r="O14" s="313"/>
    </row>
    <row r="15" spans="1:19" ht="89.25">
      <c r="A15" s="306" t="str">
        <f t="shared" si="0"/>
        <v>VIE1204811</v>
      </c>
      <c r="B15" s="310">
        <v>2015</v>
      </c>
      <c r="C15" s="310" t="s">
        <v>328</v>
      </c>
      <c r="D15" s="333" t="s">
        <v>329</v>
      </c>
      <c r="E15" s="310"/>
      <c r="F15" s="334" t="s">
        <v>330</v>
      </c>
      <c r="G15" s="334" t="s">
        <v>331</v>
      </c>
      <c r="H15" s="335" t="s">
        <v>312</v>
      </c>
      <c r="I15" s="336" t="s">
        <v>332</v>
      </c>
      <c r="J15" s="311" t="s">
        <v>161</v>
      </c>
      <c r="K15" s="337">
        <v>41883</v>
      </c>
      <c r="L15" s="338"/>
      <c r="M15" s="339"/>
      <c r="N15" s="340"/>
      <c r="O15" s="341"/>
      <c r="S15" s="296"/>
    </row>
    <row r="16" spans="1:19" ht="114.75">
      <c r="A16" s="306" t="str">
        <f t="shared" si="0"/>
        <v>VIE1204811</v>
      </c>
      <c r="B16" s="310">
        <v>2015</v>
      </c>
      <c r="C16" s="310" t="s">
        <v>328</v>
      </c>
      <c r="D16" s="333" t="s">
        <v>329</v>
      </c>
      <c r="E16" s="310"/>
      <c r="F16" s="334" t="s">
        <v>333</v>
      </c>
      <c r="G16" s="334" t="s">
        <v>334</v>
      </c>
      <c r="H16" s="335" t="s">
        <v>267</v>
      </c>
      <c r="I16" s="330" t="s">
        <v>324</v>
      </c>
      <c r="J16" s="339" t="s">
        <v>161</v>
      </c>
      <c r="K16" s="337">
        <v>42278</v>
      </c>
      <c r="L16" s="338"/>
      <c r="M16" s="339"/>
      <c r="N16" s="340"/>
      <c r="O16" s="341"/>
      <c r="S16" s="296"/>
    </row>
    <row r="17" spans="1:19" ht="51">
      <c r="A17" s="306" t="str">
        <f t="shared" si="0"/>
        <v>VIE1204811</v>
      </c>
      <c r="B17" s="310">
        <v>2016</v>
      </c>
      <c r="C17" s="310" t="s">
        <v>335</v>
      </c>
      <c r="D17" s="333" t="s">
        <v>279</v>
      </c>
      <c r="E17" s="310"/>
      <c r="F17" s="342" t="s">
        <v>336</v>
      </c>
      <c r="G17" s="342" t="s">
        <v>337</v>
      </c>
      <c r="H17" s="335" t="s">
        <v>312</v>
      </c>
      <c r="I17" s="336" t="s">
        <v>338</v>
      </c>
      <c r="J17" s="339" t="s">
        <v>161</v>
      </c>
      <c r="K17" s="343"/>
      <c r="L17" s="338"/>
      <c r="M17" s="339"/>
      <c r="N17" s="340"/>
      <c r="O17" s="341"/>
      <c r="S17" s="296"/>
    </row>
    <row r="18" spans="1:19" ht="51">
      <c r="A18" s="306" t="str">
        <f t="shared" si="0"/>
        <v>VIE1204811</v>
      </c>
      <c r="B18" s="310">
        <v>2016</v>
      </c>
      <c r="C18" s="310" t="s">
        <v>335</v>
      </c>
      <c r="D18" s="333" t="s">
        <v>279</v>
      </c>
      <c r="E18" s="310"/>
      <c r="F18" s="344" t="s">
        <v>339</v>
      </c>
      <c r="G18" s="342" t="s">
        <v>340</v>
      </c>
      <c r="H18" s="335" t="s">
        <v>267</v>
      </c>
      <c r="I18" s="336"/>
      <c r="J18" s="339"/>
      <c r="K18" s="343"/>
      <c r="L18" s="338"/>
      <c r="M18" s="339"/>
      <c r="N18" s="340"/>
      <c r="O18" s="341"/>
      <c r="S18" s="296"/>
    </row>
    <row r="19" spans="1:19" ht="76.5">
      <c r="A19" s="306" t="str">
        <f t="shared" si="0"/>
        <v>VIE1204811</v>
      </c>
      <c r="B19" s="310">
        <v>2016</v>
      </c>
      <c r="C19" s="310" t="s">
        <v>335</v>
      </c>
      <c r="D19" s="333" t="s">
        <v>279</v>
      </c>
      <c r="E19" s="310"/>
      <c r="F19" s="344" t="s">
        <v>341</v>
      </c>
      <c r="G19" s="344" t="s">
        <v>342</v>
      </c>
      <c r="H19" s="345" t="s">
        <v>267</v>
      </c>
      <c r="I19" s="336"/>
      <c r="J19" s="339"/>
      <c r="K19" s="343"/>
      <c r="L19" s="338"/>
      <c r="M19" s="339"/>
      <c r="N19" s="340"/>
      <c r="O19" s="341"/>
      <c r="S19" s="296" t="s">
        <v>343</v>
      </c>
    </row>
    <row r="20" spans="1:15" ht="102">
      <c r="A20" s="306" t="str">
        <f t="shared" si="0"/>
        <v>VIE1204811</v>
      </c>
      <c r="B20" s="310">
        <v>2016</v>
      </c>
      <c r="C20" s="310" t="s">
        <v>335</v>
      </c>
      <c r="D20" s="333" t="s">
        <v>279</v>
      </c>
      <c r="E20" s="310"/>
      <c r="F20" s="344" t="s">
        <v>344</v>
      </c>
      <c r="G20" s="310"/>
      <c r="H20" s="335"/>
      <c r="I20" s="336"/>
      <c r="J20" s="339"/>
      <c r="K20" s="343"/>
      <c r="L20" s="346" t="s">
        <v>345</v>
      </c>
      <c r="M20" s="339"/>
      <c r="N20" s="340"/>
      <c r="O20" s="341"/>
    </row>
    <row r="21" spans="1:15" s="350" customFormat="1" ht="42" customHeight="1">
      <c r="A21" s="306" t="str">
        <f t="shared" si="0"/>
        <v>VIE1204811</v>
      </c>
      <c r="B21" s="310">
        <v>2016</v>
      </c>
      <c r="C21" s="310" t="s">
        <v>335</v>
      </c>
      <c r="D21" s="333" t="s">
        <v>329</v>
      </c>
      <c r="E21" s="310"/>
      <c r="F21" s="347" t="s">
        <v>346</v>
      </c>
      <c r="G21" s="348" t="s">
        <v>347</v>
      </c>
      <c r="H21" s="335"/>
      <c r="I21" s="349"/>
      <c r="J21" s="339"/>
      <c r="K21" s="343"/>
      <c r="L21" s="346" t="s">
        <v>348</v>
      </c>
      <c r="M21" s="339"/>
      <c r="N21" s="340"/>
      <c r="O21" s="341"/>
    </row>
    <row r="22" spans="1:15" ht="12.75">
      <c r="A22" s="351"/>
      <c r="B22" s="352"/>
      <c r="C22" s="352"/>
      <c r="D22" s="353"/>
      <c r="E22" s="352"/>
      <c r="F22" s="352"/>
      <c r="G22" s="352"/>
      <c r="H22" s="354"/>
      <c r="I22" s="355"/>
      <c r="J22" s="356"/>
      <c r="K22" s="357"/>
      <c r="L22" s="358"/>
      <c r="M22" s="356"/>
      <c r="N22" s="359"/>
      <c r="O22" s="360"/>
    </row>
    <row r="23" spans="1:15" ht="12.75">
      <c r="A23" s="351"/>
      <c r="B23" s="352"/>
      <c r="C23" s="352"/>
      <c r="D23" s="353"/>
      <c r="E23" s="352"/>
      <c r="F23" s="352"/>
      <c r="G23" s="352"/>
      <c r="H23" s="354"/>
      <c r="I23" s="355"/>
      <c r="J23" s="356"/>
      <c r="K23" s="357"/>
      <c r="L23" s="358"/>
      <c r="M23" s="356"/>
      <c r="N23" s="359"/>
      <c r="O23" s="360"/>
    </row>
    <row r="24" spans="1:15" ht="15">
      <c r="A24" s="351"/>
      <c r="B24" s="352"/>
      <c r="C24" s="352"/>
      <c r="D24" s="353"/>
      <c r="E24" s="352"/>
      <c r="F24" s="352"/>
      <c r="G24" s="352"/>
      <c r="H24" s="354"/>
      <c r="I24" s="361"/>
      <c r="J24" s="362"/>
      <c r="K24" s="363"/>
      <c r="L24" s="364"/>
      <c r="M24" s="362"/>
      <c r="N24" s="365"/>
      <c r="O24" s="366"/>
    </row>
    <row r="25" spans="1:15" ht="12.75">
      <c r="A25" s="351"/>
      <c r="B25" s="352"/>
      <c r="C25" s="352"/>
      <c r="D25" s="353"/>
      <c r="E25" s="352"/>
      <c r="F25" s="352"/>
      <c r="G25" s="352"/>
      <c r="H25" s="354"/>
      <c r="I25" s="355"/>
      <c r="J25" s="356"/>
      <c r="K25" s="357"/>
      <c r="L25" s="358"/>
      <c r="M25" s="356"/>
      <c r="N25" s="359"/>
      <c r="O25" s="360"/>
    </row>
    <row r="26" spans="1:15" ht="12.75">
      <c r="A26" s="351"/>
      <c r="B26" s="352"/>
      <c r="C26" s="352"/>
      <c r="D26" s="353"/>
      <c r="E26" s="352"/>
      <c r="F26" s="352"/>
      <c r="G26" s="352"/>
      <c r="H26" s="354"/>
      <c r="I26" s="355"/>
      <c r="J26" s="356"/>
      <c r="K26" s="357"/>
      <c r="L26" s="358"/>
      <c r="M26" s="356"/>
      <c r="N26" s="359"/>
      <c r="O26" s="360"/>
    </row>
    <row r="27" spans="1:15" ht="15">
      <c r="A27" s="351"/>
      <c r="B27" s="352"/>
      <c r="C27" s="352"/>
      <c r="D27" s="353"/>
      <c r="E27" s="352"/>
      <c r="F27" s="352"/>
      <c r="G27" s="352"/>
      <c r="H27" s="354"/>
      <c r="I27" s="361"/>
      <c r="J27" s="362"/>
      <c r="K27" s="363"/>
      <c r="L27" s="364"/>
      <c r="M27" s="362"/>
      <c r="N27" s="365"/>
      <c r="O27" s="366"/>
    </row>
    <row r="28" spans="1:15" ht="12.75">
      <c r="A28" s="351"/>
      <c r="B28" s="352"/>
      <c r="C28" s="352"/>
      <c r="D28" s="353"/>
      <c r="E28" s="352"/>
      <c r="F28" s="352"/>
      <c r="G28" s="352"/>
      <c r="H28" s="354"/>
      <c r="I28" s="355"/>
      <c r="J28" s="356"/>
      <c r="K28" s="357"/>
      <c r="L28" s="358"/>
      <c r="M28" s="356"/>
      <c r="N28" s="359"/>
      <c r="O28" s="360"/>
    </row>
    <row r="29" spans="1:15" ht="12.75">
      <c r="A29" s="351"/>
      <c r="B29" s="352"/>
      <c r="C29" s="352"/>
      <c r="D29" s="353"/>
      <c r="E29" s="352"/>
      <c r="F29" s="352"/>
      <c r="G29" s="352"/>
      <c r="H29" s="354"/>
      <c r="I29" s="355"/>
      <c r="J29" s="356"/>
      <c r="K29" s="357"/>
      <c r="L29" s="358"/>
      <c r="M29" s="356"/>
      <c r="N29" s="359"/>
      <c r="O29" s="360"/>
    </row>
    <row r="30" spans="1:15" ht="15">
      <c r="A30" s="351"/>
      <c r="B30" s="352"/>
      <c r="C30" s="352"/>
      <c r="D30" s="353"/>
      <c r="E30" s="352"/>
      <c r="F30" s="352"/>
      <c r="G30" s="352"/>
      <c r="H30" s="354"/>
      <c r="I30" s="361"/>
      <c r="J30" s="362"/>
      <c r="K30" s="363"/>
      <c r="L30" s="364"/>
      <c r="M30" s="362"/>
      <c r="N30" s="365"/>
      <c r="O30" s="366"/>
    </row>
    <row r="31" spans="1:15" ht="12.75">
      <c r="A31" s="351"/>
      <c r="B31" s="352"/>
      <c r="C31" s="352"/>
      <c r="D31" s="353"/>
      <c r="E31" s="352"/>
      <c r="F31" s="352"/>
      <c r="G31" s="352"/>
      <c r="H31" s="354"/>
      <c r="I31" s="355"/>
      <c r="J31" s="356"/>
      <c r="K31" s="357"/>
      <c r="L31" s="358"/>
      <c r="M31" s="356"/>
      <c r="N31" s="359"/>
      <c r="O31" s="360"/>
    </row>
    <row r="32" spans="1:15" ht="12.75">
      <c r="A32" s="351"/>
      <c r="B32" s="352"/>
      <c r="C32" s="352"/>
      <c r="D32" s="353"/>
      <c r="E32" s="352"/>
      <c r="F32" s="352"/>
      <c r="G32" s="352"/>
      <c r="H32" s="354"/>
      <c r="I32" s="355"/>
      <c r="J32" s="356"/>
      <c r="K32" s="357"/>
      <c r="L32" s="358"/>
      <c r="M32" s="356"/>
      <c r="N32" s="359"/>
      <c r="O32" s="360"/>
    </row>
    <row r="33" spans="1:15" ht="15">
      <c r="A33" s="351"/>
      <c r="B33" s="352"/>
      <c r="C33" s="352"/>
      <c r="D33" s="353"/>
      <c r="E33" s="352"/>
      <c r="F33" s="352"/>
      <c r="G33" s="352"/>
      <c r="H33" s="354"/>
      <c r="I33" s="361"/>
      <c r="J33" s="362"/>
      <c r="K33" s="363"/>
      <c r="L33" s="364"/>
      <c r="M33" s="362"/>
      <c r="N33" s="365"/>
      <c r="O33" s="366"/>
    </row>
    <row r="34" spans="1:15" ht="12.75">
      <c r="A34" s="351"/>
      <c r="B34" s="352"/>
      <c r="C34" s="352"/>
      <c r="D34" s="353"/>
      <c r="E34" s="352"/>
      <c r="F34" s="352"/>
      <c r="G34" s="352"/>
      <c r="H34" s="354"/>
      <c r="I34" s="355"/>
      <c r="J34" s="356"/>
      <c r="K34" s="357"/>
      <c r="L34" s="358"/>
      <c r="M34" s="356"/>
      <c r="N34" s="359"/>
      <c r="O34" s="360"/>
    </row>
    <row r="35" spans="1:15" ht="12.75">
      <c r="A35" s="351"/>
      <c r="B35" s="352"/>
      <c r="C35" s="352"/>
      <c r="D35" s="353"/>
      <c r="E35" s="352"/>
      <c r="F35" s="352"/>
      <c r="G35" s="352"/>
      <c r="H35" s="354"/>
      <c r="I35" s="355"/>
      <c r="J35" s="356"/>
      <c r="K35" s="357"/>
      <c r="L35" s="358"/>
      <c r="M35" s="356"/>
      <c r="N35" s="359"/>
      <c r="O35" s="360"/>
    </row>
    <row r="36" spans="1:15" ht="15">
      <c r="A36" s="351"/>
      <c r="B36" s="352"/>
      <c r="C36" s="352"/>
      <c r="D36" s="353"/>
      <c r="E36" s="352"/>
      <c r="F36" s="352"/>
      <c r="G36" s="352"/>
      <c r="H36" s="354"/>
      <c r="I36" s="361"/>
      <c r="J36" s="362"/>
      <c r="K36" s="363"/>
      <c r="L36" s="364"/>
      <c r="M36" s="362"/>
      <c r="N36" s="365"/>
      <c r="O36" s="366"/>
    </row>
    <row r="37" spans="1:15" ht="12.75">
      <c r="A37" s="351"/>
      <c r="B37" s="352"/>
      <c r="C37" s="352"/>
      <c r="D37" s="353"/>
      <c r="E37" s="352"/>
      <c r="F37" s="352"/>
      <c r="G37" s="352"/>
      <c r="H37" s="354"/>
      <c r="I37" s="355"/>
      <c r="J37" s="356"/>
      <c r="K37" s="357"/>
      <c r="L37" s="358"/>
      <c r="M37" s="356"/>
      <c r="N37" s="359"/>
      <c r="O37" s="360"/>
    </row>
    <row r="38" spans="1:15" ht="12.75">
      <c r="A38" s="351"/>
      <c r="B38" s="352"/>
      <c r="C38" s="352"/>
      <c r="D38" s="353"/>
      <c r="E38" s="352"/>
      <c r="F38" s="352"/>
      <c r="G38" s="352"/>
      <c r="H38" s="354"/>
      <c r="I38" s="355"/>
      <c r="J38" s="356"/>
      <c r="K38" s="357"/>
      <c r="L38" s="358"/>
      <c r="M38" s="356"/>
      <c r="N38" s="359"/>
      <c r="O38" s="360"/>
    </row>
    <row r="39" spans="1:15" ht="15">
      <c r="A39" s="351"/>
      <c r="B39" s="352"/>
      <c r="C39" s="352"/>
      <c r="D39" s="353"/>
      <c r="E39" s="352"/>
      <c r="F39" s="352"/>
      <c r="G39" s="352"/>
      <c r="H39" s="354"/>
      <c r="I39" s="361"/>
      <c r="J39" s="362"/>
      <c r="K39" s="363"/>
      <c r="L39" s="364"/>
      <c r="M39" s="362"/>
      <c r="N39" s="365"/>
      <c r="O39" s="366"/>
    </row>
    <row r="40" spans="1:15" ht="12.75">
      <c r="A40" s="351"/>
      <c r="B40" s="352"/>
      <c r="C40" s="352"/>
      <c r="D40" s="353"/>
      <c r="E40" s="352"/>
      <c r="F40" s="352"/>
      <c r="G40" s="352"/>
      <c r="H40" s="354"/>
      <c r="I40" s="355"/>
      <c r="J40" s="356"/>
      <c r="K40" s="357"/>
      <c r="L40" s="358"/>
      <c r="M40" s="356"/>
      <c r="N40" s="359"/>
      <c r="O40" s="360"/>
    </row>
    <row r="41" spans="1:15" ht="12.75">
      <c r="A41" s="351"/>
      <c r="B41" s="352"/>
      <c r="C41" s="352"/>
      <c r="D41" s="353"/>
      <c r="E41" s="352"/>
      <c r="F41" s="352"/>
      <c r="G41" s="352"/>
      <c r="H41" s="354"/>
      <c r="I41" s="355"/>
      <c r="J41" s="356"/>
      <c r="K41" s="357"/>
      <c r="L41" s="358"/>
      <c r="M41" s="356"/>
      <c r="N41" s="359"/>
      <c r="O41" s="360"/>
    </row>
    <row r="42" spans="1:15" ht="15">
      <c r="A42" s="351"/>
      <c r="B42" s="352"/>
      <c r="C42" s="352"/>
      <c r="D42" s="353"/>
      <c r="E42" s="352"/>
      <c r="F42" s="352"/>
      <c r="G42" s="352"/>
      <c r="H42" s="354"/>
      <c r="I42" s="361"/>
      <c r="J42" s="362"/>
      <c r="K42" s="363"/>
      <c r="L42" s="364"/>
      <c r="M42" s="362"/>
      <c r="N42" s="365"/>
      <c r="O42" s="366"/>
    </row>
    <row r="43" spans="1:15" ht="12.75">
      <c r="A43" s="351"/>
      <c r="B43" s="352"/>
      <c r="C43" s="352"/>
      <c r="D43" s="353"/>
      <c r="E43" s="352"/>
      <c r="F43" s="352"/>
      <c r="G43" s="352"/>
      <c r="H43" s="354"/>
      <c r="I43" s="355"/>
      <c r="J43" s="356"/>
      <c r="K43" s="357"/>
      <c r="L43" s="358"/>
      <c r="M43" s="356"/>
      <c r="N43" s="359"/>
      <c r="O43" s="360"/>
    </row>
    <row r="44" spans="1:15" ht="12.75">
      <c r="A44" s="351"/>
      <c r="B44" s="352"/>
      <c r="C44" s="352"/>
      <c r="D44" s="353"/>
      <c r="E44" s="352"/>
      <c r="F44" s="352"/>
      <c r="G44" s="352"/>
      <c r="H44" s="354"/>
      <c r="I44" s="355"/>
      <c r="J44" s="356"/>
      <c r="K44" s="357"/>
      <c r="L44" s="358"/>
      <c r="M44" s="356"/>
      <c r="N44" s="359"/>
      <c r="O44" s="360"/>
    </row>
    <row r="45" spans="1:15" ht="15">
      <c r="A45" s="351"/>
      <c r="B45" s="352"/>
      <c r="C45" s="352"/>
      <c r="D45" s="353"/>
      <c r="E45" s="352"/>
      <c r="F45" s="352"/>
      <c r="G45" s="352"/>
      <c r="H45" s="354"/>
      <c r="I45" s="361"/>
      <c r="J45" s="362"/>
      <c r="K45" s="363"/>
      <c r="L45" s="364"/>
      <c r="M45" s="362"/>
      <c r="N45" s="365"/>
      <c r="O45" s="366"/>
    </row>
    <row r="46" spans="1:15" ht="12.75">
      <c r="A46" s="351"/>
      <c r="B46" s="352"/>
      <c r="C46" s="352"/>
      <c r="D46" s="353"/>
      <c r="E46" s="352"/>
      <c r="F46" s="352"/>
      <c r="G46" s="352"/>
      <c r="H46" s="354"/>
      <c r="I46" s="355"/>
      <c r="J46" s="356"/>
      <c r="K46" s="357"/>
      <c r="L46" s="358"/>
      <c r="M46" s="356"/>
      <c r="N46" s="359"/>
      <c r="O46" s="360"/>
    </row>
    <row r="47" spans="1:15" ht="12.75">
      <c r="A47" s="351"/>
      <c r="B47" s="352"/>
      <c r="C47" s="352"/>
      <c r="D47" s="353"/>
      <c r="E47" s="352"/>
      <c r="F47" s="352"/>
      <c r="G47" s="352"/>
      <c r="H47" s="354"/>
      <c r="I47" s="355"/>
      <c r="J47" s="356"/>
      <c r="K47" s="357"/>
      <c r="L47" s="358"/>
      <c r="M47" s="356"/>
      <c r="N47" s="359"/>
      <c r="O47" s="360"/>
    </row>
    <row r="48" spans="1:15" ht="15.75" thickBot="1">
      <c r="A48" s="367"/>
      <c r="B48" s="368"/>
      <c r="C48" s="368"/>
      <c r="D48" s="369"/>
      <c r="E48" s="368"/>
      <c r="F48" s="368"/>
      <c r="G48" s="368"/>
      <c r="H48" s="370"/>
      <c r="I48" s="361"/>
      <c r="J48" s="362"/>
      <c r="K48" s="363"/>
      <c r="L48" s="364"/>
      <c r="M48" s="362"/>
      <c r="N48" s="365"/>
      <c r="O48" s="366"/>
    </row>
  </sheetData>
  <sheetProtection/>
  <mergeCells count="3">
    <mergeCell ref="A7:G7"/>
    <mergeCell ref="I7:K7"/>
    <mergeCell ref="L7:O7"/>
  </mergeCells>
  <dataValidations count="8">
    <dataValidation type="list" allowBlank="1" showInputMessage="1" showErrorMessage="1" sqref="D21">
      <formula1>$R$2:$R$20</formula1>
    </dataValidation>
    <dataValidation type="list" allowBlank="1" showInputMessage="1" showErrorMessage="1" sqref="H21">
      <formula1>$S$2:$S$21</formula1>
    </dataValidation>
    <dataValidation type="list" allowBlank="1" showInputMessage="1" showErrorMessage="1" sqref="H15:H20 H22:H48">
      <formula1>$S$2:$S$19</formula1>
    </dataValidation>
    <dataValidation type="list" allowBlank="1" showInputMessage="1" showErrorMessage="1" sqref="D15:D20 D22:D48">
      <formula1>$R$2:$R$18</formula1>
    </dataValidation>
    <dataValidation type="list" allowBlank="1" showInputMessage="1" showErrorMessage="1" sqref="D9:D14">
      <formula1>$R$2:$R$13</formula1>
    </dataValidation>
    <dataValidation type="list" allowBlank="1" showInputMessage="1" showErrorMessage="1" sqref="H14">
      <formula1>$S$2:$S$12</formula1>
    </dataValidation>
    <dataValidation type="list" allowBlank="1" showInputMessage="1" showErrorMessage="1" sqref="H9:H13">
      <formula1>$S$2:$S$14</formula1>
    </dataValidation>
    <dataValidation type="list" allowBlank="1" showInputMessage="1" showErrorMessage="1" sqref="N46:N47 N25:N26 N28:N29 N31:N32 N34:N35 N37:N38 N40:N41 N43:N44 N9:N23">
      <formula1>$Q$1:$Q$4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BTCCTB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COPPIETERS, Sébastien</dc:creator>
  <cp:keywords/>
  <dc:description/>
  <cp:lastModifiedBy>HaiYen PC</cp:lastModifiedBy>
  <cp:lastPrinted>2013-03-25T15:55:39Z</cp:lastPrinted>
  <dcterms:created xsi:type="dcterms:W3CDTF">2012-07-02T06:56:56Z</dcterms:created>
  <dcterms:modified xsi:type="dcterms:W3CDTF">2018-04-11T09:50:54Z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